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FF831CD-435C-4824-AA1C-1D9D40B1DA2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- AYUDA -" sheetId="8" r:id="rId1"/>
    <sheet name="IVA Débito Fiscal" sheetId="1" r:id="rId2"/>
    <sheet name="IVA Crédito Fiscal" sheetId="6" r:id="rId3"/>
    <sheet name="Liquidación IVA" sheetId="7" r:id="rId4"/>
    <sheet name="Hoja1" sheetId="9" state="hidden" r:id="rId5"/>
  </sheets>
  <externalReferences>
    <externalReference r:id="rId6"/>
    <externalReference r:id="rId7"/>
  </externalReferences>
  <definedNames>
    <definedName name="Comprobantes">'[1]Tabla de Comprobantes'!$A$3:$A$65</definedName>
    <definedName name="MESES">[2]sb!$B$12:$B$23</definedName>
    <definedName name="MESESX">[2]sb!$B$33:$B$45</definedName>
    <definedName name="PC">'[1]Tabla de Comprobantes'!$E$3:$E$14</definedName>
    <definedName name="tiposirpf">[2]sb!$B$65:$B$68</definedName>
    <definedName name="tiposiva">[2]sb!$B$57:$B$60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13" i="6"/>
  <c r="D12" i="6"/>
  <c r="D11" i="6"/>
  <c r="D10" i="6"/>
  <c r="D14" i="1"/>
  <c r="D13" i="1"/>
  <c r="D12" i="1"/>
  <c r="D11" i="1"/>
  <c r="D10" i="1"/>
  <c r="C14" i="9" l="1"/>
  <c r="C13" i="9"/>
  <c r="C12" i="9"/>
  <c r="C11" i="9"/>
  <c r="C10" i="9"/>
  <c r="C6" i="9"/>
  <c r="C5" i="9"/>
  <c r="C4" i="9"/>
  <c r="C3" i="9"/>
  <c r="C2" i="9"/>
  <c r="D15" i="1"/>
  <c r="H27" i="6" l="1"/>
  <c r="I27" i="6" s="1"/>
  <c r="D27" i="6"/>
  <c r="H26" i="6"/>
  <c r="I26" i="6" s="1"/>
  <c r="D26" i="6"/>
  <c r="H25" i="6"/>
  <c r="I25" i="6" s="1"/>
  <c r="D25" i="6"/>
  <c r="H24" i="6"/>
  <c r="I24" i="6" s="1"/>
  <c r="D24" i="6"/>
  <c r="H23" i="6"/>
  <c r="I23" i="6" s="1"/>
  <c r="D23" i="6"/>
  <c r="I22" i="6"/>
  <c r="H22" i="6"/>
  <c r="D22" i="6"/>
  <c r="H21" i="6"/>
  <c r="I21" i="6" s="1"/>
  <c r="D21" i="6"/>
  <c r="I20" i="6"/>
  <c r="H20" i="6"/>
  <c r="D20" i="6"/>
  <c r="H19" i="6"/>
  <c r="I19" i="6" s="1"/>
  <c r="D19" i="6"/>
  <c r="H18" i="6"/>
  <c r="I18" i="6" s="1"/>
  <c r="D18" i="6"/>
  <c r="H17" i="6"/>
  <c r="I17" i="6" s="1"/>
  <c r="D17" i="6"/>
  <c r="H16" i="6"/>
  <c r="I16" i="6" s="1"/>
  <c r="D16" i="6"/>
  <c r="H15" i="6"/>
  <c r="I15" i="6" s="1"/>
  <c r="D15" i="6"/>
  <c r="H14" i="6"/>
  <c r="I14" i="6" s="1"/>
  <c r="H13" i="6"/>
  <c r="I13" i="6" s="1"/>
  <c r="H12" i="6"/>
  <c r="H11" i="6"/>
  <c r="I11" i="6" s="1"/>
  <c r="H10" i="6"/>
  <c r="I10" i="6" s="1"/>
  <c r="H9" i="6"/>
  <c r="I9" i="6" s="1"/>
  <c r="D9" i="6"/>
  <c r="D9" i="1"/>
  <c r="D16" i="1"/>
  <c r="D17" i="1"/>
  <c r="D18" i="1"/>
  <c r="D19" i="1"/>
  <c r="D20" i="1"/>
  <c r="D21" i="1"/>
  <c r="D22" i="1"/>
  <c r="D23" i="1"/>
  <c r="D24" i="1"/>
  <c r="D25" i="1"/>
  <c r="D26" i="1"/>
  <c r="D27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15" i="1"/>
  <c r="I15" i="1" s="1"/>
  <c r="H16" i="1"/>
  <c r="I16" i="1" s="1"/>
  <c r="H17" i="1"/>
  <c r="I17" i="1" s="1"/>
  <c r="H18" i="1"/>
  <c r="I18" i="1" s="1"/>
  <c r="H19" i="1"/>
  <c r="I19" i="1" s="1"/>
  <c r="H9" i="1"/>
  <c r="I9" i="1" s="1"/>
  <c r="H10" i="1"/>
  <c r="I10" i="1" s="1"/>
  <c r="H11" i="1"/>
  <c r="I11" i="1" s="1"/>
  <c r="H12" i="1"/>
  <c r="H13" i="1"/>
  <c r="I13" i="1" s="1"/>
  <c r="H14" i="1"/>
  <c r="I14" i="1" s="1"/>
  <c r="D21" i="7" l="1"/>
  <c r="L21" i="7"/>
  <c r="N21" i="7"/>
  <c r="M21" i="7"/>
  <c r="G21" i="7"/>
  <c r="C21" i="7"/>
  <c r="H21" i="7"/>
  <c r="I21" i="7"/>
  <c r="J21" i="7"/>
  <c r="K21" i="7"/>
  <c r="F21" i="7"/>
  <c r="D7" i="7"/>
  <c r="M7" i="7"/>
  <c r="K7" i="7"/>
  <c r="F7" i="7"/>
  <c r="N7" i="7"/>
  <c r="G7" i="7"/>
  <c r="C7" i="7"/>
  <c r="H7" i="7"/>
  <c r="I7" i="7"/>
  <c r="L7" i="7"/>
  <c r="J7" i="7"/>
  <c r="M19" i="7"/>
  <c r="G19" i="7"/>
  <c r="C19" i="7"/>
  <c r="J19" i="7"/>
  <c r="D19" i="7"/>
  <c r="N19" i="7"/>
  <c r="H19" i="7"/>
  <c r="I19" i="7"/>
  <c r="K19" i="7"/>
  <c r="L19" i="7"/>
  <c r="F19" i="7"/>
  <c r="J6" i="7"/>
  <c r="M6" i="7"/>
  <c r="N6" i="7"/>
  <c r="C6" i="7"/>
  <c r="K6" i="7"/>
  <c r="L6" i="7"/>
  <c r="F6" i="7"/>
  <c r="G6" i="7"/>
  <c r="H6" i="7"/>
  <c r="I6" i="7"/>
  <c r="D6" i="7"/>
  <c r="I12" i="6"/>
  <c r="E21" i="7" s="1"/>
  <c r="E7" i="7"/>
  <c r="I12" i="1"/>
  <c r="E19" i="7" s="1"/>
  <c r="E6" i="7"/>
  <c r="K10" i="7" l="1"/>
  <c r="N10" i="7"/>
  <c r="H10" i="7"/>
  <c r="J10" i="7"/>
  <c r="C10" i="7"/>
  <c r="F10" i="7"/>
  <c r="G10" i="7"/>
  <c r="L10" i="7"/>
  <c r="D10" i="7"/>
  <c r="I10" i="7"/>
  <c r="M10" i="7"/>
  <c r="E10" i="7"/>
  <c r="C13" i="7" l="1"/>
</calcChain>
</file>

<file path=xl/sharedStrings.xml><?xml version="1.0" encoding="utf-8"?>
<sst xmlns="http://schemas.openxmlformats.org/spreadsheetml/2006/main" count="78" uniqueCount="48">
  <si>
    <t>I.V.A.</t>
  </si>
  <si>
    <t>Pereyra hnos. S.A</t>
  </si>
  <si>
    <t>Obosos S.A</t>
  </si>
  <si>
    <t>Info&amp;Tech S.A</t>
  </si>
  <si>
    <t>Calígula Corp.</t>
  </si>
  <si>
    <t>Facturación a clientes</t>
  </si>
  <si>
    <t>Capability S.A</t>
  </si>
  <si>
    <t>Ventura &amp; Cía</t>
  </si>
  <si>
    <t>Viri SRL</t>
  </si>
  <si>
    <t>Match SRL</t>
  </si>
  <si>
    <t>IVA Débito</t>
  </si>
  <si>
    <t>IVA Crédito</t>
  </si>
  <si>
    <t>Siempre Viva SRL</t>
  </si>
  <si>
    <t>Indi S.A</t>
  </si>
  <si>
    <t>Ingrese en la tabla las ventas efectuadas</t>
  </si>
  <si>
    <t>FECHA</t>
  </si>
  <si>
    <t>MES</t>
  </si>
  <si>
    <t>CLIENTE</t>
  </si>
  <si>
    <t>BASE IMPONIBLE</t>
  </si>
  <si>
    <t>%</t>
  </si>
  <si>
    <t>MONTO IMPUESTO</t>
  </si>
  <si>
    <t>TOTAL</t>
  </si>
  <si>
    <t>MONTO FACTURADO</t>
  </si>
  <si>
    <t>Facturación de proveedores</t>
  </si>
  <si>
    <t>Ingrese en la tabla las compras efectuadas</t>
  </si>
  <si>
    <t>PROVEEDOR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</si>
  <si>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</si>
  <si>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</si>
  <si>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</si>
  <si>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</si>
  <si>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</si>
  <si>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</si>
  <si>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</si>
  <si>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</si>
  <si>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</si>
  <si>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</si>
  <si>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</si>
  <si>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</si>
  <si>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Ayuda</t>
  </si>
  <si>
    <t xml:space="preserve">TOTAL ANUAL </t>
  </si>
  <si>
    <t>TOTAL FACTURAS VENTAS</t>
  </si>
  <si>
    <t>TOTAL FACTURAS COMPRAS</t>
  </si>
  <si>
    <t>FACTURAS</t>
  </si>
  <si>
    <t>SALDO IVA</t>
  </si>
  <si>
    <t>Nº DOCUMENTO</t>
  </si>
  <si>
    <t>Lorenza S.A</t>
  </si>
  <si>
    <t>El Pueblito S.A</t>
  </si>
  <si>
    <t>Pereyra Hnos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</si>
</sst>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$&quot;\ * #,##0.00_ ;_ &quot;$&quot;\ * \-#,##0.00_ ;_ &quot;$&quot;\ * &quot;-&quot;??_ ;_ @_ 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d\-mm\-yy"/>
    <numFmt numFmtId="168" formatCode="#,##0.00\ _€"/>
    <numFmt numFmtId="169" formatCode="#,##0.00_ ;[Red]\-#,##0.00\ "/>
    <numFmt numFmtId="170" formatCode="&quot;$&quot;\ #,##0.00"/>
    <numFmt numFmtId="171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indexed="9"/>
      <name val="Tahoma"/>
      <family val="2"/>
    </font>
    <font>
      <b/>
      <sz val="10"/>
      <color indexed="9"/>
      <name val="Tahoma"/>
      <family val="2"/>
    </font>
    <font>
      <sz val="9"/>
      <color indexed="9"/>
      <name val="Tahoma"/>
      <family val="2"/>
    </font>
    <font>
      <b/>
      <sz val="8"/>
      <color indexed="9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3"/>
      <color rgb="FF8745EC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b/>
      <i/>
      <u/>
      <sz val="13"/>
      <color rgb="FF8745E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745EC"/>
        <bgColor indexed="64"/>
      </patternFill>
    </fill>
    <fill>
      <patternFill patternType="solid">
        <fgColor rgb="FFF8F3FF"/>
        <bgColor indexed="64"/>
      </patternFill>
    </fill>
  </fills>
  <borders count="13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/>
      <top/>
      <bottom style="slantDashDot">
        <color theme="0" tint="-0.14996795556505021"/>
      </bottom>
      <diagonal/>
    </border>
  </borders>
  <cellStyleXfs count="5">
    <xf numFmtId="0" fontId="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0" borderId="0"/>
  </cellStyleXfs>
  <cellXfs count="73">
    <xf numFmtId="0" fontId="0" fillId="0" borderId="0" xfId="0"/>
    <xf numFmtId="0" fontId="0" fillId="0" borderId="0" xfId="0" applyFill="1"/>
    <xf numFmtId="168" fontId="1" fillId="0" borderId="0" xfId="0" applyNumberFormat="1" applyFont="1" applyFill="1" applyBorder="1" applyAlignment="1" applyProtection="1"/>
    <xf numFmtId="168" fontId="2" fillId="0" borderId="0" xfId="0" applyNumberFormat="1" applyFont="1" applyFill="1" applyBorder="1" applyAlignment="1" applyProtection="1">
      <alignment horizontal="center" vertical="center"/>
    </xf>
    <xf numFmtId="168" fontId="3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left" shrinkToFit="1"/>
      <protection locked="0"/>
    </xf>
    <xf numFmtId="167" fontId="4" fillId="0" borderId="0" xfId="0" applyNumberFormat="1" applyFont="1" applyFill="1" applyBorder="1" applyAlignment="1" applyProtection="1">
      <alignment horizontal="left" shrinkToFit="1"/>
      <protection locked="0"/>
    </xf>
    <xf numFmtId="168" fontId="2" fillId="0" borderId="0" xfId="0" applyNumberFormat="1" applyFont="1" applyFill="1" applyBorder="1" applyAlignment="1" applyProtection="1">
      <alignment vertical="center"/>
    </xf>
    <xf numFmtId="168" fontId="3" fillId="0" borderId="0" xfId="0" applyNumberFormat="1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shrinkToFit="1"/>
    </xf>
    <xf numFmtId="4" fontId="8" fillId="0" borderId="0" xfId="0" applyNumberFormat="1" applyFont="1" applyFill="1" applyBorder="1" applyAlignment="1" applyProtection="1">
      <alignment shrinkToFit="1"/>
      <protection locked="0"/>
    </xf>
    <xf numFmtId="4" fontId="6" fillId="0" borderId="0" xfId="0" applyNumberFormat="1" applyFont="1" applyFill="1" applyBorder="1" applyAlignment="1" applyProtection="1">
      <alignment horizontal="center" shrinkToFit="1"/>
      <protection locked="0"/>
    </xf>
    <xf numFmtId="4" fontId="8" fillId="0" borderId="0" xfId="0" applyNumberFormat="1" applyFont="1" applyFill="1" applyBorder="1" applyAlignment="1" applyProtection="1">
      <alignment vertical="center" shrinkToFit="1"/>
      <protection locked="0"/>
    </xf>
    <xf numFmtId="4" fontId="8" fillId="0" borderId="0" xfId="0" applyNumberFormat="1" applyFont="1" applyFill="1" applyBorder="1" applyAlignment="1" applyProtection="1">
      <alignment vertical="center" shrinkToFit="1"/>
    </xf>
    <xf numFmtId="4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/>
    <xf numFmtId="166" fontId="10" fillId="0" borderId="0" xfId="1" applyFont="1" applyFill="1" applyBorder="1"/>
    <xf numFmtId="0" fontId="11" fillId="0" borderId="0" xfId="0" applyFont="1" applyAlignment="1"/>
    <xf numFmtId="0" fontId="0" fillId="3" borderId="0" xfId="0" applyFill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4" borderId="0" xfId="0" applyFont="1" applyFill="1" applyAlignment="1">
      <alignment horizontal="left" vertical="center" indent="1"/>
    </xf>
    <xf numFmtId="167" fontId="9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14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shrinkToFit="1"/>
      <protection locked="0"/>
    </xf>
    <xf numFmtId="1" fontId="6" fillId="0" borderId="0" xfId="0" applyNumberFormat="1" applyFont="1" applyFill="1" applyBorder="1" applyAlignment="1" applyProtection="1">
      <alignment horizontal="center" shrinkToFit="1"/>
      <protection locked="0"/>
    </xf>
    <xf numFmtId="169" fontId="6" fillId="0" borderId="0" xfId="0" applyNumberFormat="1" applyFont="1" applyFill="1" applyBorder="1" applyAlignment="1" applyProtection="1">
      <alignment shrinkToFit="1"/>
      <protection locked="0"/>
    </xf>
    <xf numFmtId="10" fontId="7" fillId="0" borderId="0" xfId="0" applyNumberFormat="1" applyFont="1" applyFill="1" applyBorder="1" applyAlignment="1" applyProtection="1">
      <alignment horizontal="center" shrinkToFit="1"/>
      <protection locked="0"/>
    </xf>
    <xf numFmtId="165" fontId="10" fillId="0" borderId="0" xfId="2" applyFont="1" applyFill="1" applyBorder="1"/>
    <xf numFmtId="0" fontId="16" fillId="0" borderId="1" xfId="0" applyFont="1" applyBorder="1" applyAlignment="1">
      <alignment horizontal="center" vertical="center"/>
    </xf>
    <xf numFmtId="170" fontId="16" fillId="0" borderId="1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0" fontId="16" fillId="2" borderId="2" xfId="0" applyNumberFormat="1" applyFont="1" applyFill="1" applyBorder="1" applyAlignment="1">
      <alignment horizontal="center" vertical="center"/>
    </xf>
    <xf numFmtId="170" fontId="16" fillId="2" borderId="4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  <protection locked="0"/>
    </xf>
    <xf numFmtId="170" fontId="16" fillId="0" borderId="1" xfId="0" applyNumberFormat="1" applyFont="1" applyFill="1" applyBorder="1" applyAlignment="1" applyProtection="1">
      <alignment horizontal="center" vertical="center"/>
      <protection locked="0"/>
    </xf>
    <xf numFmtId="170" fontId="16" fillId="2" borderId="2" xfId="0" applyNumberFormat="1" applyFont="1" applyFill="1" applyBorder="1" applyAlignment="1" applyProtection="1">
      <alignment horizontal="center" vertical="center"/>
    </xf>
    <xf numFmtId="1" fontId="16" fillId="0" borderId="8" xfId="0" applyNumberFormat="1" applyFont="1" applyFill="1" applyBorder="1" applyAlignment="1" applyProtection="1">
      <alignment horizontal="center" vertical="center"/>
      <protection locked="0"/>
    </xf>
    <xf numFmtId="170" fontId="16" fillId="0" borderId="8" xfId="0" applyNumberFormat="1" applyFont="1" applyFill="1" applyBorder="1" applyAlignment="1" applyProtection="1">
      <alignment horizontal="center" vertical="center"/>
      <protection locked="0"/>
    </xf>
    <xf numFmtId="170" fontId="16" fillId="2" borderId="5" xfId="0" applyNumberFormat="1" applyFont="1" applyFill="1" applyBorder="1" applyAlignment="1" applyProtection="1">
      <alignment horizontal="center" vertical="center"/>
    </xf>
    <xf numFmtId="170" fontId="16" fillId="2" borderId="4" xfId="0" applyNumberFormat="1" applyFont="1" applyFill="1" applyBorder="1" applyAlignment="1" applyProtection="1">
      <alignment horizontal="center" vertical="center"/>
    </xf>
    <xf numFmtId="170" fontId="16" fillId="2" borderId="6" xfId="0" applyNumberFormat="1" applyFont="1" applyFill="1" applyBorder="1" applyAlignment="1" applyProtection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6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vertical="center" wrapText="1"/>
    </xf>
    <xf numFmtId="164" fontId="17" fillId="0" borderId="1" xfId="0" applyNumberFormat="1" applyFont="1" applyBorder="1" applyAlignment="1">
      <alignment horizontal="right" vertical="center" indent="1"/>
    </xf>
    <xf numFmtId="164" fontId="18" fillId="0" borderId="1" xfId="0" applyNumberFormat="1" applyFont="1" applyBorder="1" applyAlignment="1">
      <alignment horizontal="right" vertical="center" indent="1"/>
    </xf>
    <xf numFmtId="0" fontId="19" fillId="0" borderId="0" xfId="4" applyFill="1"/>
    <xf numFmtId="0" fontId="19" fillId="0" borderId="0" xfId="4"/>
    <xf numFmtId="0" fontId="20" fillId="0" borderId="0" xfId="4" applyFont="1" applyBorder="1" applyAlignment="1">
      <alignment vertical="center"/>
    </xf>
    <xf numFmtId="0" fontId="20" fillId="0" borderId="0" xfId="4" applyFont="1" applyBorder="1" applyAlignment="1">
      <alignment vertical="top"/>
    </xf>
    <xf numFmtId="171" fontId="16" fillId="0" borderId="7" xfId="3" applyNumberFormat="1" applyFont="1" applyBorder="1" applyAlignment="1">
      <alignment horizontal="center" vertical="center"/>
    </xf>
    <xf numFmtId="171" fontId="16" fillId="0" borderId="3" xfId="3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2" xfId="0" applyBorder="1"/>
    <xf numFmtId="0" fontId="0" fillId="0" borderId="0" xfId="0" applyBorder="1"/>
    <xf numFmtId="14" fontId="16" fillId="0" borderId="1" xfId="0" applyNumberFormat="1" applyFont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171" fontId="16" fillId="0" borderId="3" xfId="3" applyNumberFormat="1" applyFont="1" applyFill="1" applyBorder="1" applyAlignment="1" applyProtection="1">
      <alignment horizontal="center" vertical="center"/>
      <protection locked="0"/>
    </xf>
    <xf numFmtId="171" fontId="16" fillId="0" borderId="9" xfId="3" applyNumberFormat="1" applyFont="1" applyFill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Porcentaje" xfId="3" builtinId="5"/>
  </cellStyles>
  <dxfs count="2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1" formatCode="0.0%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/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 style="medium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border outline="0">
        <right style="medium">
          <color rgb="FFFFFFFF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1" formatCode="0.0%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/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70" formatCode="&quot;$&quot;\ #,##0.0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 style="medium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border outline="0">
        <right style="medium">
          <color theme="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9" defaultPivotStyle="PivotStyleLight16"/>
  <colors>
    <mruColors>
      <color rgb="FF00FA71"/>
      <color rgb="FFE98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para Liquidación de IVA vas a encontrar una forma de llevar el control de IVA de tus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ventas y comras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la hoja "IVA Débito Fiscal" se debe completar la información de ventas. Precisamente la columna A, C, E, F y G.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En la hoja "IVA Cr;edito Fiscal" se debe completar la información de compras. Precisamente la columna A, C, E, F y G.</a:t>
          </a:r>
          <a:endParaRPr lang="es-AR" sz="160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"Liquidación mensual" verá por mes si tiene saldo a favor o en contra así como también que posición le queda al final del año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Adicionalmente podrá ver el monto total de facturas emitidas y recibidas por mes.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4</xdr:row>
      <xdr:rowOff>152400</xdr:rowOff>
    </xdr:from>
    <xdr:to>
      <xdr:col>10</xdr:col>
      <xdr:colOff>1231900</xdr:colOff>
      <xdr:row>25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12</xdr:row>
      <xdr:rowOff>50800</xdr:rowOff>
    </xdr:from>
    <xdr:to>
      <xdr:col>10</xdr:col>
      <xdr:colOff>1206500</xdr:colOff>
      <xdr:row>13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22</xdr:row>
      <xdr:rowOff>165100</xdr:rowOff>
    </xdr:from>
    <xdr:to>
      <xdr:col>10</xdr:col>
      <xdr:colOff>1231900</xdr:colOff>
      <xdr:row>24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1</xdr:row>
      <xdr:rowOff>1058</xdr:rowOff>
    </xdr:from>
    <xdr:to>
      <xdr:col>5</xdr:col>
      <xdr:colOff>270668</xdr:colOff>
      <xdr:row>2</xdr:row>
      <xdr:rowOff>34396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124883"/>
          <a:ext cx="5337968" cy="728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Liquidación</a:t>
          </a:r>
          <a:r>
            <a:rPr lang="en-US" sz="2400" b="1" baseline="0">
              <a:solidFill>
                <a:schemeClr val="bg1"/>
              </a:solidFill>
            </a:rPr>
            <a:t> de IVA	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6</xdr:col>
      <xdr:colOff>632619</xdr:colOff>
      <xdr:row>1</xdr:row>
      <xdr:rowOff>0</xdr:rowOff>
    </xdr:from>
    <xdr:to>
      <xdr:col>8</xdr:col>
      <xdr:colOff>1105429</xdr:colOff>
      <xdr:row>2</xdr:row>
      <xdr:rowOff>33338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242969" y="123825"/>
          <a:ext cx="3006460" cy="728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599281</xdr:colOff>
      <xdr:row>2</xdr:row>
      <xdr:rowOff>38100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23850" y="190500"/>
          <a:ext cx="5333206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Liquidación</a:t>
          </a:r>
          <a:r>
            <a:rPr lang="en-US" sz="2400" b="1" baseline="0">
              <a:solidFill>
                <a:schemeClr val="bg1"/>
              </a:solidFill>
            </a:rPr>
            <a:t> de IVA	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108744</xdr:colOff>
      <xdr:row>1</xdr:row>
      <xdr:rowOff>847</xdr:rowOff>
    </xdr:from>
    <xdr:to>
      <xdr:col>8</xdr:col>
      <xdr:colOff>1484048</xdr:colOff>
      <xdr:row>2</xdr:row>
      <xdr:rowOff>37042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312025" y="189442"/>
          <a:ext cx="3005137" cy="736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  <xdr:twoCellAnchor>
    <xdr:from>
      <xdr:col>10</xdr:col>
      <xdr:colOff>511968</xdr:colOff>
      <xdr:row>26</xdr:row>
      <xdr:rowOff>35719</xdr:rowOff>
    </xdr:from>
    <xdr:to>
      <xdr:col>11</xdr:col>
      <xdr:colOff>583406</xdr:colOff>
      <xdr:row>29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644312" y="6810375"/>
          <a:ext cx="1571625" cy="7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AR" sz="1100"/>
            <a:t>Para agregar filas estire el triángulo hacia abajo</a:t>
          </a:r>
        </a:p>
      </xdr:txBody>
    </xdr:sp>
    <xdr:clientData/>
  </xdr:twoCellAnchor>
  <xdr:twoCellAnchor>
    <xdr:from>
      <xdr:col>9</xdr:col>
      <xdr:colOff>214312</xdr:colOff>
      <xdr:row>27</xdr:row>
      <xdr:rowOff>-1</xdr:rowOff>
    </xdr:from>
    <xdr:to>
      <xdr:col>10</xdr:col>
      <xdr:colOff>392906</xdr:colOff>
      <xdr:row>27</xdr:row>
      <xdr:rowOff>-1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739437" y="7024687"/>
          <a:ext cx="7858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5</xdr:col>
      <xdr:colOff>599281</xdr:colOff>
      <xdr:row>2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3850" y="190500"/>
          <a:ext cx="5333206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Liquidación</a:t>
          </a:r>
          <a:r>
            <a:rPr lang="en-US" sz="2400" b="1" baseline="0">
              <a:solidFill>
                <a:schemeClr val="bg1"/>
              </a:solidFill>
            </a:rPr>
            <a:t> de IVA	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168275</xdr:colOff>
      <xdr:row>1</xdr:row>
      <xdr:rowOff>847</xdr:rowOff>
    </xdr:from>
    <xdr:to>
      <xdr:col>8</xdr:col>
      <xdr:colOff>1543579</xdr:colOff>
      <xdr:row>2</xdr:row>
      <xdr:rowOff>37042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292975" y="189442"/>
          <a:ext cx="300407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  <xdr:twoCellAnchor>
    <xdr:from>
      <xdr:col>10</xdr:col>
      <xdr:colOff>595313</xdr:colOff>
      <xdr:row>25</xdr:row>
      <xdr:rowOff>202406</xdr:rowOff>
    </xdr:from>
    <xdr:to>
      <xdr:col>11</xdr:col>
      <xdr:colOff>666751</xdr:colOff>
      <xdr:row>29</xdr:row>
      <xdr:rowOff>23812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727657" y="6727031"/>
          <a:ext cx="1571625" cy="7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AR" sz="1100"/>
            <a:t>Para agregar filas estire el triángulo hacia abajo</a:t>
          </a:r>
        </a:p>
      </xdr:txBody>
    </xdr:sp>
    <xdr:clientData/>
  </xdr:twoCellAnchor>
  <xdr:twoCellAnchor>
    <xdr:from>
      <xdr:col>9</xdr:col>
      <xdr:colOff>261938</xdr:colOff>
      <xdr:row>27</xdr:row>
      <xdr:rowOff>-1</xdr:rowOff>
    </xdr:from>
    <xdr:to>
      <xdr:col>10</xdr:col>
      <xdr:colOff>440532</xdr:colOff>
      <xdr:row>27</xdr:row>
      <xdr:rowOff>-1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787063" y="7024687"/>
          <a:ext cx="7858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200025</xdr:colOff>
      <xdr:row>0</xdr:row>
      <xdr:rowOff>184679</xdr:rowOff>
    </xdr:from>
    <xdr:to>
      <xdr:col>5</xdr:col>
      <xdr:colOff>997215</xdr:colOff>
      <xdr:row>2</xdr:row>
      <xdr:rowOff>35454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168" y="184679"/>
          <a:ext cx="5341976" cy="735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Liquidación</a:t>
          </a:r>
          <a:r>
            <a:rPr lang="en-US" sz="2400" b="1" baseline="0">
              <a:solidFill>
                <a:schemeClr val="bg1"/>
              </a:solidFill>
            </a:rPr>
            <a:t> de IVA	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651934</xdr:colOff>
      <xdr:row>0</xdr:row>
      <xdr:rowOff>184679</xdr:rowOff>
    </xdr:from>
    <xdr:to>
      <xdr:col>12</xdr:col>
      <xdr:colOff>964671</xdr:colOff>
      <xdr:row>2</xdr:row>
      <xdr:rowOff>35454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115577" y="184679"/>
          <a:ext cx="2993344" cy="735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wnloads/PE182Gv2e10vm%20IVA%20Gr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sb"/>
      <sheetName val="INI"/>
      <sheetName val="clientes"/>
      <sheetName val="proveedores"/>
      <sheetName val="LIQ"/>
    </sheetNames>
    <sheetDataSet>
      <sheetData sheetId="0"/>
      <sheetData sheetId="1">
        <row r="12">
          <cell r="B12" t="str">
            <v>Enero</v>
          </cell>
        </row>
        <row r="13">
          <cell r="B13" t="str">
            <v>Febrero</v>
          </cell>
        </row>
        <row r="14">
          <cell r="B14" t="str">
            <v>Marzo</v>
          </cell>
        </row>
        <row r="15">
          <cell r="B15" t="str">
            <v>Abril</v>
          </cell>
        </row>
        <row r="16">
          <cell r="B16" t="str">
            <v>Mayo</v>
          </cell>
        </row>
        <row r="17">
          <cell r="B17" t="str">
            <v>Junio</v>
          </cell>
        </row>
        <row r="18">
          <cell r="B18" t="str">
            <v>Julio</v>
          </cell>
        </row>
        <row r="19">
          <cell r="B19" t="str">
            <v>Agosto</v>
          </cell>
        </row>
        <row r="20">
          <cell r="B20" t="str">
            <v>Septiemb</v>
          </cell>
        </row>
        <row r="21">
          <cell r="B21" t="str">
            <v>Octubre</v>
          </cell>
        </row>
        <row r="22">
          <cell r="B22" t="str">
            <v>Noviem</v>
          </cell>
        </row>
        <row r="23">
          <cell r="B23" t="str">
            <v>Diciemb</v>
          </cell>
        </row>
        <row r="33">
          <cell r="B33" t="str">
            <v>Enero</v>
          </cell>
        </row>
        <row r="34">
          <cell r="B34" t="str">
            <v>Febrero</v>
          </cell>
        </row>
        <row r="35">
          <cell r="B35" t="str">
            <v>Marzo</v>
          </cell>
        </row>
        <row r="36">
          <cell r="B36" t="str">
            <v>Abril</v>
          </cell>
        </row>
        <row r="37">
          <cell r="B37" t="str">
            <v>Mayo</v>
          </cell>
        </row>
        <row r="38">
          <cell r="B38" t="str">
            <v>Junio</v>
          </cell>
        </row>
        <row r="39">
          <cell r="B39" t="str">
            <v>Julio</v>
          </cell>
        </row>
        <row r="40">
          <cell r="B40" t="str">
            <v>Agosto</v>
          </cell>
        </row>
        <row r="41">
          <cell r="B41" t="str">
            <v>Septiemb</v>
          </cell>
        </row>
        <row r="42">
          <cell r="B42" t="str">
            <v>Octubre</v>
          </cell>
        </row>
        <row r="43">
          <cell r="B43" t="str">
            <v>Noviem</v>
          </cell>
        </row>
        <row r="44">
          <cell r="B44" t="str">
            <v>Diciemb</v>
          </cell>
        </row>
        <row r="45">
          <cell r="B45" t="str">
            <v>SIG. AÑO</v>
          </cell>
        </row>
        <row r="57">
          <cell r="B57">
            <v>0.04</v>
          </cell>
        </row>
        <row r="58">
          <cell r="B58">
            <v>7.0000000000000007E-2</v>
          </cell>
        </row>
        <row r="59">
          <cell r="B59">
            <v>0.18</v>
          </cell>
        </row>
        <row r="60">
          <cell r="B60" t="str">
            <v>cero</v>
          </cell>
        </row>
        <row r="65">
          <cell r="B65">
            <v>0.01</v>
          </cell>
        </row>
        <row r="66">
          <cell r="B66">
            <v>7.0000000000000007E-2</v>
          </cell>
        </row>
        <row r="67">
          <cell r="B67">
            <v>0.15</v>
          </cell>
        </row>
        <row r="68">
          <cell r="B68" t="str">
            <v>cero</v>
          </cell>
        </row>
      </sheetData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_Debito" displayName="Tabla_Debito" ref="B8:I27" totalsRowShown="0" headerRowDxfId="23" tableBorderDxfId="22">
  <autoFilter ref="B8:I2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Nº DOCUMENTO" dataDxfId="21"/>
    <tableColumn id="2" xr3:uid="{00000000-0010-0000-0000-000002000000}" name="FECHA" dataDxfId="20"/>
    <tableColumn id="3" xr3:uid="{00000000-0010-0000-0000-000003000000}" name="MES" dataDxfId="19">
      <calculatedColumnFormula>IF(C9="","",TEXT(Tabla_Debito[[#This Row],[FECHA]],"MMMM"))</calculatedColumnFormula>
    </tableColumn>
    <tableColumn id="4" xr3:uid="{00000000-0010-0000-0000-000004000000}" name="CLIENTE" dataDxfId="18"/>
    <tableColumn id="5" xr3:uid="{00000000-0010-0000-0000-000005000000}" name="BASE IMPONIBLE" dataDxfId="17"/>
    <tableColumn id="6" xr3:uid="{00000000-0010-0000-0000-000006000000}" name="%" dataDxfId="16" dataCellStyle="Porcentaje"/>
    <tableColumn id="7" xr3:uid="{00000000-0010-0000-0000-000007000000}" name="MONTO IMPUESTO" dataDxfId="15">
      <calculatedColumnFormula>IF(Tabla_Debito[[#This Row],[%]]="","",Tabla_Debito[[#This Row],[BASE IMPONIBLE]]*Tabla_Debito[[#This Row],[%]])</calculatedColumnFormula>
    </tableColumn>
    <tableColumn id="8" xr3:uid="{00000000-0010-0000-0000-000008000000}" name="TOTAL" dataDxfId="14">
      <calculatedColumnFormula>IFERROR(Tabla_Debito[[#This Row],[BASE IMPONIBLE]]+Tabla_Debito[[#This Row],[MONTO IMPUESTO]],"")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_Credito" displayName="Tabla_Credito" ref="B8:I27" totalsRowShown="0" headerRowDxfId="13" tableBorderDxfId="12">
  <autoFilter ref="B8:I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100-000001000000}" name="Nº DOCUMENTO" dataDxfId="11"/>
    <tableColumn id="2" xr3:uid="{00000000-0010-0000-0100-000002000000}" name="FECHA" dataDxfId="10"/>
    <tableColumn id="3" xr3:uid="{00000000-0010-0000-0100-000003000000}" name="MES" dataDxfId="9">
      <calculatedColumnFormula>IF(C9="","",TEXT(Tabla_Credito[[#This Row],[FECHA]],"MMMM"))</calculatedColumnFormula>
    </tableColumn>
    <tableColumn id="4" xr3:uid="{00000000-0010-0000-0100-000004000000}" name="PROVEEDOR" dataDxfId="8"/>
    <tableColumn id="5" xr3:uid="{00000000-0010-0000-0100-000005000000}" name="BASE IMPONIBLE" dataDxfId="7"/>
    <tableColumn id="6" xr3:uid="{00000000-0010-0000-0100-000006000000}" name="%" dataDxfId="6" dataCellStyle="Porcentaje"/>
    <tableColumn id="7" xr3:uid="{00000000-0010-0000-0100-000007000000}" name="MONTO IMPUESTO" dataDxfId="5">
      <calculatedColumnFormula>IF(Tabla_Credito[[#This Row],[%]]="","",Tabla_Credito[[#This Row],[BASE IMPONIBLE]]*Tabla_Credito[[#This Row],[%]])</calculatedColumnFormula>
    </tableColumn>
    <tableColumn id="8" xr3:uid="{00000000-0010-0000-0100-000008000000}" name="TOTAL" dataDxfId="4">
      <calculatedColumnFormula>IFERROR(Tabla_Credito[[#This Row],[BASE IMPONIBLE]]+Tabla_Credito[[#This Row],[MONTO IMPUESTO]],"")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"/>
  <sheetViews>
    <sheetView showGridLines="0" workbookViewId="0">
      <selection activeCell="F2" sqref="F2"/>
    </sheetView>
  </sheetViews>
  <sheetFormatPr baseColWidth="10" defaultColWidth="11.453125" defaultRowHeight="15.5" x14ac:dyDescent="0.35"/>
  <cols>
    <col min="1" max="1" width="4.1796875" style="58" customWidth="1"/>
    <col min="2" max="11" width="19" style="58" customWidth="1"/>
    <col min="12" max="16384" width="11.453125" style="58"/>
  </cols>
  <sheetData>
    <row r="1" spans="2:13" ht="10" customHeight="1" x14ac:dyDescent="0.3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customFormat="1" ht="55" customHeight="1" x14ac:dyDescent="0.35">
      <c r="B2" s="18"/>
      <c r="C2" s="18"/>
      <c r="D2" s="18"/>
      <c r="E2" s="18"/>
      <c r="F2" s="18"/>
      <c r="G2" s="18"/>
      <c r="H2" s="18"/>
      <c r="I2" s="18"/>
      <c r="J2" s="15"/>
      <c r="K2" s="15"/>
      <c r="L2" s="15"/>
      <c r="M2" s="15"/>
    </row>
    <row r="3" spans="2:13" ht="24" customHeight="1" x14ac:dyDescent="0.35"/>
    <row r="4" spans="2:13" ht="42" customHeight="1" x14ac:dyDescent="0.35">
      <c r="B4" s="59" t="s">
        <v>38</v>
      </c>
      <c r="C4" s="60"/>
      <c r="D4" s="60"/>
      <c r="E4" s="60"/>
      <c r="F4" s="60"/>
      <c r="G4" s="60"/>
      <c r="H4" s="60"/>
      <c r="I4" s="60"/>
      <c r="J4" s="60"/>
      <c r="K4" s="60"/>
    </row>
    <row r="5" spans="2:13" ht="15" customHeigh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4"/>
  <sheetViews>
    <sheetView showGridLines="0" zoomScale="80" zoomScaleNormal="80" workbookViewId="0">
      <selection activeCell="C15" sqref="C15"/>
    </sheetView>
  </sheetViews>
  <sheetFormatPr baseColWidth="10" defaultColWidth="9.1796875" defaultRowHeight="14.5" x14ac:dyDescent="0.35"/>
  <cols>
    <col min="1" max="1" width="4.81640625" style="15" customWidth="1"/>
    <col min="2" max="2" width="17.7265625" style="15" customWidth="1"/>
    <col min="3" max="3" width="16" style="15" customWidth="1"/>
    <col min="4" max="4" width="16.453125" style="15" customWidth="1"/>
    <col min="5" max="5" width="20.81640625" style="15" bestFit="1" customWidth="1"/>
    <col min="6" max="6" width="21.81640625" style="15" customWidth="1"/>
    <col min="7" max="7" width="10" style="15" customWidth="1"/>
    <col min="8" max="8" width="24.453125" style="15" customWidth="1"/>
    <col min="9" max="9" width="26.54296875" style="16" customWidth="1"/>
    <col min="10" max="10" width="9.1796875" style="15" customWidth="1"/>
    <col min="11" max="11" width="22.54296875" style="15" bestFit="1" customWidth="1"/>
    <col min="12" max="12" width="11.54296875" style="15" bestFit="1" customWidth="1"/>
    <col min="13" max="13" width="9.1796875" style="15" customWidth="1"/>
    <col min="14" max="16384" width="9.1796875" style="15"/>
  </cols>
  <sheetData>
    <row r="1" spans="2:13" customFormat="1" x14ac:dyDescent="0.35">
      <c r="I1" s="16"/>
      <c r="J1" s="15"/>
      <c r="K1" s="15"/>
      <c r="L1" s="15"/>
      <c r="M1" s="15"/>
    </row>
    <row r="2" spans="2:13" customFormat="1" ht="55" customHeight="1" x14ac:dyDescent="0.35">
      <c r="B2" s="18"/>
      <c r="C2" s="18"/>
      <c r="D2" s="18"/>
      <c r="E2" s="18"/>
      <c r="F2" s="18"/>
      <c r="G2" s="18"/>
      <c r="H2" s="18"/>
      <c r="I2" s="18"/>
      <c r="J2" s="15"/>
      <c r="K2" s="15"/>
      <c r="L2" s="15"/>
      <c r="M2" s="15"/>
    </row>
    <row r="3" spans="2:13" customFormat="1" x14ac:dyDescent="0.35">
      <c r="I3" s="16"/>
      <c r="J3" s="15"/>
      <c r="K3" s="15"/>
      <c r="L3" s="15"/>
      <c r="M3" s="15"/>
    </row>
    <row r="4" spans="2:13" customFormat="1" ht="26" x14ac:dyDescent="0.35">
      <c r="B4" s="19" t="s">
        <v>5</v>
      </c>
      <c r="C4" s="19"/>
      <c r="D4" s="19"/>
      <c r="E4" s="19"/>
      <c r="F4" s="19"/>
      <c r="G4" s="19"/>
      <c r="H4" s="19"/>
      <c r="I4" s="19"/>
      <c r="J4" s="1"/>
      <c r="K4" s="15"/>
      <c r="L4" s="15"/>
      <c r="M4" s="15"/>
    </row>
    <row r="5" spans="2:13" customFormat="1" ht="21" x14ac:dyDescent="0.5">
      <c r="B5" s="21" t="s">
        <v>14</v>
      </c>
      <c r="C5" s="17"/>
      <c r="D5" s="17"/>
      <c r="E5" s="17"/>
      <c r="F5" s="17"/>
      <c r="G5" s="17"/>
      <c r="H5" s="17"/>
      <c r="I5" s="17"/>
      <c r="J5" s="15"/>
      <c r="K5" s="15"/>
      <c r="L5" s="30"/>
      <c r="M5" s="15"/>
    </row>
    <row r="6" spans="2:13" customFormat="1" ht="12" customHeight="1" thickBot="1" x14ac:dyDescent="0.55000000000000004">
      <c r="B6" s="20"/>
      <c r="C6" s="17"/>
      <c r="D6" s="10"/>
      <c r="E6" s="10"/>
      <c r="F6" s="10"/>
      <c r="G6" s="10"/>
      <c r="H6" s="10"/>
      <c r="I6" s="10"/>
      <c r="J6" s="10"/>
      <c r="K6" s="15"/>
      <c r="L6" s="30"/>
      <c r="M6" s="15"/>
    </row>
    <row r="7" spans="2:13" customFormat="1" ht="17.5" thickBot="1" x14ac:dyDescent="0.4">
      <c r="B7" s="23"/>
      <c r="C7" s="23"/>
      <c r="D7" s="10"/>
      <c r="E7" s="10"/>
      <c r="F7" s="10"/>
      <c r="G7" s="71" t="s">
        <v>0</v>
      </c>
      <c r="H7" s="71"/>
      <c r="I7" s="33" t="s">
        <v>22</v>
      </c>
      <c r="J7" s="10"/>
      <c r="K7" s="2"/>
      <c r="L7" s="3"/>
      <c r="M7" s="4"/>
    </row>
    <row r="8" spans="2:13" customFormat="1" ht="17.5" thickBot="1" x14ac:dyDescent="0.4">
      <c r="B8" s="52" t="s">
        <v>44</v>
      </c>
      <c r="C8" s="52" t="s">
        <v>15</v>
      </c>
      <c r="D8" s="52" t="s">
        <v>16</v>
      </c>
      <c r="E8" s="52" t="s">
        <v>17</v>
      </c>
      <c r="F8" s="52" t="s">
        <v>18</v>
      </c>
      <c r="G8" s="36" t="s">
        <v>19</v>
      </c>
      <c r="H8" s="36" t="s">
        <v>20</v>
      </c>
      <c r="I8" s="37" t="s">
        <v>21</v>
      </c>
      <c r="J8" s="5"/>
      <c r="K8" s="6"/>
      <c r="L8" s="7"/>
      <c r="M8" s="8"/>
    </row>
    <row r="9" spans="2:13" customFormat="1" ht="19" thickBot="1" x14ac:dyDescent="0.4">
      <c r="B9" s="31">
        <v>120</v>
      </c>
      <c r="C9" s="46">
        <v>44217</v>
      </c>
      <c r="D9" s="51" t="str">
        <f>IF(C9="","",TEXT(Tabla_Debito[[#This Row],[FECHA]],"MMMM"))</f>
        <v>enero</v>
      </c>
      <c r="E9" s="48" t="s">
        <v>45</v>
      </c>
      <c r="F9" s="32">
        <v>1000</v>
      </c>
      <c r="G9" s="61">
        <v>0.21</v>
      </c>
      <c r="H9" s="34">
        <f>IF(Tabla_Debito[[#This Row],[%]]="","",Tabla_Debito[[#This Row],[BASE IMPONIBLE]]*Tabla_Debito[[#This Row],[%]])</f>
        <v>210</v>
      </c>
      <c r="I9" s="35">
        <f>IFERROR(Tabla_Debito[[#This Row],[BASE IMPONIBLE]]+Tabla_Debito[[#This Row],[MONTO IMPUESTO]],"")</f>
        <v>1210</v>
      </c>
      <c r="J9" s="9"/>
      <c r="K9" s="9"/>
      <c r="L9" s="10"/>
      <c r="M9" s="11"/>
    </row>
    <row r="10" spans="2:13" ht="19" thickBot="1" x14ac:dyDescent="0.4">
      <c r="B10" s="31">
        <v>130</v>
      </c>
      <c r="C10" s="46">
        <v>44252</v>
      </c>
      <c r="D10" s="51" t="str">
        <f>IF(C10="","",TEXT(Tabla_Debito[[#This Row],[FECHA]],"MMMM"))</f>
        <v>febrero</v>
      </c>
      <c r="E10" s="48" t="s">
        <v>2</v>
      </c>
      <c r="F10" s="32">
        <v>2000</v>
      </c>
      <c r="G10" s="62">
        <v>0.21</v>
      </c>
      <c r="H10" s="34">
        <f>IF(Tabla_Debito[[#This Row],[%]]="","",Tabla_Debito[[#This Row],[BASE IMPONIBLE]]*Tabla_Debito[[#This Row],[%]])</f>
        <v>420</v>
      </c>
      <c r="I10" s="35">
        <f>IFERROR(Tabla_Debito[[#This Row],[BASE IMPONIBLE]]+Tabla_Debito[[#This Row],[MONTO IMPUESTO]],"")</f>
        <v>2420</v>
      </c>
      <c r="J10" s="9"/>
      <c r="K10" s="9"/>
      <c r="L10" s="10"/>
      <c r="M10" s="11"/>
    </row>
    <row r="11" spans="2:13" ht="19" thickBot="1" x14ac:dyDescent="0.4">
      <c r="B11" s="31">
        <v>131</v>
      </c>
      <c r="C11" s="46">
        <v>44253</v>
      </c>
      <c r="D11" s="51" t="str">
        <f>IF(C11="","",TEXT(Tabla_Debito[[#This Row],[FECHA]],"MMMM"))</f>
        <v>febrero</v>
      </c>
      <c r="E11" s="48" t="s">
        <v>47</v>
      </c>
      <c r="F11" s="32">
        <v>5000</v>
      </c>
      <c r="G11" s="62">
        <v>0.21</v>
      </c>
      <c r="H11" s="34">
        <f>IF(Tabla_Debito[[#This Row],[%]]="","",Tabla_Debito[[#This Row],[BASE IMPONIBLE]]*Tabla_Debito[[#This Row],[%]])</f>
        <v>1050</v>
      </c>
      <c r="I11" s="35">
        <f>IFERROR(Tabla_Debito[[#This Row],[BASE IMPONIBLE]]+Tabla_Debito[[#This Row],[MONTO IMPUESTO]],"")</f>
        <v>6050</v>
      </c>
      <c r="J11" s="9"/>
      <c r="K11" s="9"/>
      <c r="L11" s="10"/>
      <c r="M11" s="11"/>
    </row>
    <row r="12" spans="2:13" ht="19" thickBot="1" x14ac:dyDescent="0.4">
      <c r="B12" s="31">
        <v>132</v>
      </c>
      <c r="C12" s="46">
        <v>44258</v>
      </c>
      <c r="D12" s="51" t="str">
        <f>IF(C12="","",TEXT(Tabla_Debito[[#This Row],[FECHA]],"MMMM"))</f>
        <v>marzo</v>
      </c>
      <c r="E12" s="48" t="s">
        <v>3</v>
      </c>
      <c r="F12" s="32">
        <v>1500</v>
      </c>
      <c r="G12" s="62">
        <v>0.105</v>
      </c>
      <c r="H12" s="34">
        <f>IF(Tabla_Debito[[#This Row],[%]]="","",Tabla_Debito[[#This Row],[BASE IMPONIBLE]]*Tabla_Debito[[#This Row],[%]])</f>
        <v>157.5</v>
      </c>
      <c r="I12" s="35">
        <f>IFERROR(Tabla_Debito[[#This Row],[BASE IMPONIBLE]]+Tabla_Debito[[#This Row],[MONTO IMPUESTO]],"")</f>
        <v>1657.5</v>
      </c>
      <c r="J12" s="9"/>
      <c r="K12" s="9"/>
      <c r="L12" s="10"/>
      <c r="M12" s="11"/>
    </row>
    <row r="13" spans="2:13" ht="19" thickBot="1" x14ac:dyDescent="0.4">
      <c r="B13" s="31">
        <v>133</v>
      </c>
      <c r="C13" s="46">
        <v>44259</v>
      </c>
      <c r="D13" s="51" t="str">
        <f>IF(C13="","",TEXT(Tabla_Debito[[#This Row],[FECHA]],"MMMM"))</f>
        <v>marzo</v>
      </c>
      <c r="E13" s="48" t="s">
        <v>4</v>
      </c>
      <c r="F13" s="32">
        <v>125000</v>
      </c>
      <c r="G13" s="62">
        <v>0.21</v>
      </c>
      <c r="H13" s="34">
        <f>IF(Tabla_Debito[[#This Row],[%]]="","",Tabla_Debito[[#This Row],[BASE IMPONIBLE]]*Tabla_Debito[[#This Row],[%]])</f>
        <v>26250</v>
      </c>
      <c r="I13" s="35">
        <f>IFERROR(Tabla_Debito[[#This Row],[BASE IMPONIBLE]]+Tabla_Debito[[#This Row],[MONTO IMPUESTO]],"")</f>
        <v>151250</v>
      </c>
      <c r="J13" s="9"/>
      <c r="K13" s="9"/>
      <c r="L13" s="10"/>
      <c r="M13" s="11"/>
    </row>
    <row r="14" spans="2:13" ht="19" thickBot="1" x14ac:dyDescent="0.4">
      <c r="B14" s="31">
        <v>134</v>
      </c>
      <c r="C14" s="46">
        <v>44260</v>
      </c>
      <c r="D14" s="51" t="str">
        <f>IF(C14="","",TEXT(Tabla_Debito[[#This Row],[FECHA]],"MMMM"))</f>
        <v>marzo</v>
      </c>
      <c r="E14" s="48" t="s">
        <v>12</v>
      </c>
      <c r="F14" s="32">
        <v>25000</v>
      </c>
      <c r="G14" s="62">
        <v>0.21</v>
      </c>
      <c r="H14" s="34">
        <f>IF(Tabla_Debito[[#This Row],[%]]="","",Tabla_Debito[[#This Row],[BASE IMPONIBLE]]*Tabla_Debito[[#This Row],[%]])</f>
        <v>5250</v>
      </c>
      <c r="I14" s="35">
        <f>IFERROR(Tabla_Debito[[#This Row],[BASE IMPONIBLE]]+Tabla_Debito[[#This Row],[MONTO IMPUESTO]],"")</f>
        <v>30250</v>
      </c>
      <c r="J14" s="9"/>
      <c r="K14" s="9"/>
      <c r="L14" s="10"/>
      <c r="M14" s="11"/>
    </row>
    <row r="15" spans="2:13" ht="19" thickBot="1" x14ac:dyDescent="0.4">
      <c r="B15" s="31"/>
      <c r="C15" s="66"/>
      <c r="D15" s="67" t="str">
        <f>IF(C15="","",TEXT(Tabla_Debito[[#This Row],[FECHA]],"MMMM"))</f>
        <v/>
      </c>
      <c r="E15" s="31"/>
      <c r="F15" s="32"/>
      <c r="G15" s="62"/>
      <c r="H15" s="40" t="str">
        <f>IF(Tabla_Debito[[#This Row],[%]]="","",Tabla_Debito[[#This Row],[BASE IMPONIBLE]]*Tabla_Debito[[#This Row],[%]])</f>
        <v/>
      </c>
      <c r="I15" s="44" t="str">
        <f>IFERROR(Tabla_Debito[[#This Row],[BASE IMPONIBLE]]+Tabla_Debito[[#This Row],[MONTO IMPUESTO]],"")</f>
        <v/>
      </c>
      <c r="J15" s="9"/>
      <c r="K15" s="9"/>
      <c r="L15" s="10"/>
      <c r="M15" s="11"/>
    </row>
    <row r="16" spans="2:13" ht="19" thickBot="1" x14ac:dyDescent="0.4">
      <c r="B16" s="38"/>
      <c r="C16" s="46"/>
      <c r="D16" s="51" t="str">
        <f>IF(C16="","",TEXT(Tabla_Debito[[#This Row],[FECHA]],"MMMM"))</f>
        <v/>
      </c>
      <c r="E16" s="48"/>
      <c r="F16" s="39"/>
      <c r="G16" s="68"/>
      <c r="H16" s="40" t="str">
        <f>IF(Tabla_Debito[[#This Row],[%]]="","",Tabla_Debito[[#This Row],[BASE IMPONIBLE]]*Tabla_Debito[[#This Row],[%]])</f>
        <v/>
      </c>
      <c r="I16" s="44" t="str">
        <f>IFERROR(Tabla_Debito[[#This Row],[BASE IMPONIBLE]]+Tabla_Debito[[#This Row],[MONTO IMPUESTO]],"")</f>
        <v/>
      </c>
      <c r="J16" s="9"/>
      <c r="K16" s="9"/>
      <c r="L16" s="10"/>
      <c r="M16" s="11"/>
    </row>
    <row r="17" spans="2:13" ht="19" thickBot="1" x14ac:dyDescent="0.4">
      <c r="B17" s="38"/>
      <c r="C17" s="47"/>
      <c r="D17" s="51" t="str">
        <f>IF(C17="","",TEXT(Tabla_Debito[[#This Row],[FECHA]],"MMMM"))</f>
        <v/>
      </c>
      <c r="E17" s="49"/>
      <c r="F17" s="39"/>
      <c r="G17" s="68"/>
      <c r="H17" s="40" t="str">
        <f>IF(Tabla_Debito[[#This Row],[%]]="","",Tabla_Debito[[#This Row],[BASE IMPONIBLE]]*Tabla_Debito[[#This Row],[%]])</f>
        <v/>
      </c>
      <c r="I17" s="44" t="str">
        <f>IFERROR(Tabla_Debito[[#This Row],[BASE IMPONIBLE]]+Tabla_Debito[[#This Row],[MONTO IMPUESTO]],"")</f>
        <v/>
      </c>
      <c r="J17" s="9"/>
      <c r="K17" s="9"/>
      <c r="L17" s="10"/>
      <c r="M17" s="11"/>
    </row>
    <row r="18" spans="2:13" ht="19" thickBot="1" x14ac:dyDescent="0.4">
      <c r="B18" s="38"/>
      <c r="C18" s="47"/>
      <c r="D18" s="51" t="str">
        <f>IF(C18="","",TEXT(Tabla_Debito[[#This Row],[FECHA]],"MMMM"))</f>
        <v/>
      </c>
      <c r="E18" s="49"/>
      <c r="F18" s="39"/>
      <c r="G18" s="68"/>
      <c r="H18" s="40" t="str">
        <f>IF(Tabla_Debito[[#This Row],[%]]="","",Tabla_Debito[[#This Row],[BASE IMPONIBLE]]*Tabla_Debito[[#This Row],[%]])</f>
        <v/>
      </c>
      <c r="I18" s="44" t="str">
        <f>IFERROR(Tabla_Debito[[#This Row],[BASE IMPONIBLE]]+Tabla_Debito[[#This Row],[MONTO IMPUESTO]],"")</f>
        <v/>
      </c>
      <c r="J18" s="9"/>
      <c r="K18" s="9"/>
      <c r="L18" s="10"/>
      <c r="M18" s="11"/>
    </row>
    <row r="19" spans="2:13" ht="19" thickBot="1" x14ac:dyDescent="0.4">
      <c r="B19" s="41"/>
      <c r="C19" s="47"/>
      <c r="D19" s="51" t="str">
        <f>IF(C19="","",TEXT(Tabla_Debito[[#This Row],[FECHA]],"MMMM"))</f>
        <v/>
      </c>
      <c r="E19" s="50"/>
      <c r="F19" s="42"/>
      <c r="G19" s="69"/>
      <c r="H19" s="43" t="str">
        <f>IF(Tabla_Debito[[#This Row],[%]]="","",Tabla_Debito[[#This Row],[BASE IMPONIBLE]]*Tabla_Debito[[#This Row],[%]])</f>
        <v/>
      </c>
      <c r="I19" s="45" t="str">
        <f>IFERROR(Tabla_Debito[[#This Row],[BASE IMPONIBLE]]+Tabla_Debito[[#This Row],[MONTO IMPUESTO]],"")</f>
        <v/>
      </c>
      <c r="J19" s="9"/>
      <c r="K19" s="9"/>
      <c r="L19" s="10"/>
      <c r="M19" s="11"/>
    </row>
    <row r="20" spans="2:13" ht="19" thickBot="1" x14ac:dyDescent="0.4">
      <c r="B20" s="38"/>
      <c r="C20" s="47"/>
      <c r="D20" s="51" t="str">
        <f>IF(C20="","",TEXT(Tabla_Debito[[#This Row],[FECHA]],"MMMM"))</f>
        <v/>
      </c>
      <c r="E20" s="49"/>
      <c r="F20" s="39"/>
      <c r="G20" s="68"/>
      <c r="H20" s="40" t="str">
        <f>IF(Tabla_Debito[[#This Row],[%]]="","",Tabla_Debito[[#This Row],[BASE IMPONIBLE]]*Tabla_Debito[[#This Row],[%]])</f>
        <v/>
      </c>
      <c r="I20" s="44" t="str">
        <f>IFERROR(Tabla_Debito[[#This Row],[BASE IMPONIBLE]]+Tabla_Debito[[#This Row],[MONTO IMPUESTO]],"")</f>
        <v/>
      </c>
      <c r="J20" s="9"/>
      <c r="K20" s="9"/>
      <c r="L20" s="10"/>
      <c r="M20" s="11"/>
    </row>
    <row r="21" spans="2:13" ht="19" thickBot="1" x14ac:dyDescent="0.4">
      <c r="B21" s="38"/>
      <c r="C21" s="47"/>
      <c r="D21" s="51" t="str">
        <f>IF(C21="","",TEXT(Tabla_Debito[[#This Row],[FECHA]],"MMMM"))</f>
        <v/>
      </c>
      <c r="E21" s="49"/>
      <c r="F21" s="39"/>
      <c r="G21" s="68"/>
      <c r="H21" s="40" t="str">
        <f>IF(Tabla_Debito[[#This Row],[%]]="","",Tabla_Debito[[#This Row],[BASE IMPONIBLE]]*Tabla_Debito[[#This Row],[%]])</f>
        <v/>
      </c>
      <c r="I21" s="44" t="str">
        <f>IFERROR(Tabla_Debito[[#This Row],[BASE IMPONIBLE]]+Tabla_Debito[[#This Row],[MONTO IMPUESTO]],"")</f>
        <v/>
      </c>
      <c r="J21" s="9"/>
      <c r="K21" s="9"/>
      <c r="L21" s="10"/>
      <c r="M21" s="11"/>
    </row>
    <row r="22" spans="2:13" ht="19" thickBot="1" x14ac:dyDescent="0.4">
      <c r="B22" s="38"/>
      <c r="C22" s="47"/>
      <c r="D22" s="51" t="str">
        <f>IF(C22="","",TEXT(Tabla_Debito[[#This Row],[FECHA]],"MMMM"))</f>
        <v/>
      </c>
      <c r="E22" s="49"/>
      <c r="F22" s="39"/>
      <c r="G22" s="68"/>
      <c r="H22" s="40" t="str">
        <f>IF(Tabla_Debito[[#This Row],[%]]="","",Tabla_Debito[[#This Row],[BASE IMPONIBLE]]*Tabla_Debito[[#This Row],[%]])</f>
        <v/>
      </c>
      <c r="I22" s="44" t="str">
        <f>IFERROR(Tabla_Debito[[#This Row],[BASE IMPONIBLE]]+Tabla_Debito[[#This Row],[MONTO IMPUESTO]],"")</f>
        <v/>
      </c>
      <c r="J22" s="9"/>
      <c r="K22" s="9"/>
      <c r="L22" s="10"/>
      <c r="M22" s="11"/>
    </row>
    <row r="23" spans="2:13" ht="19" thickBot="1" x14ac:dyDescent="0.4">
      <c r="B23" s="38"/>
      <c r="C23" s="47"/>
      <c r="D23" s="51" t="str">
        <f>IF(C23="","",TEXT(Tabla_Debito[[#This Row],[FECHA]],"MMMM"))</f>
        <v/>
      </c>
      <c r="E23" s="49"/>
      <c r="F23" s="39"/>
      <c r="G23" s="68"/>
      <c r="H23" s="40" t="str">
        <f>IF(Tabla_Debito[[#This Row],[%]]="","",Tabla_Debito[[#This Row],[BASE IMPONIBLE]]*Tabla_Debito[[#This Row],[%]])</f>
        <v/>
      </c>
      <c r="I23" s="44" t="str">
        <f>IFERROR(Tabla_Debito[[#This Row],[BASE IMPONIBLE]]+Tabla_Debito[[#This Row],[MONTO IMPUESTO]],"")</f>
        <v/>
      </c>
      <c r="J23" s="9"/>
      <c r="K23" s="9"/>
      <c r="L23" s="10"/>
      <c r="M23" s="11"/>
    </row>
    <row r="24" spans="2:13" ht="19" thickBot="1" x14ac:dyDescent="0.4">
      <c r="B24" s="38"/>
      <c r="C24" s="47"/>
      <c r="D24" s="51" t="str">
        <f>IF(C24="","",TEXT(Tabla_Debito[[#This Row],[FECHA]],"MMMM"))</f>
        <v/>
      </c>
      <c r="E24" s="49"/>
      <c r="F24" s="39"/>
      <c r="G24" s="68"/>
      <c r="H24" s="40" t="str">
        <f>IF(Tabla_Debito[[#This Row],[%]]="","",Tabla_Debito[[#This Row],[BASE IMPONIBLE]]*Tabla_Debito[[#This Row],[%]])</f>
        <v/>
      </c>
      <c r="I24" s="44" t="str">
        <f>IFERROR(Tabla_Debito[[#This Row],[BASE IMPONIBLE]]+Tabla_Debito[[#This Row],[MONTO IMPUESTO]],"")</f>
        <v/>
      </c>
      <c r="J24" s="9"/>
      <c r="K24" s="9"/>
      <c r="L24" s="10"/>
      <c r="M24" s="11"/>
    </row>
    <row r="25" spans="2:13" ht="19" thickBot="1" x14ac:dyDescent="0.4">
      <c r="B25" s="38"/>
      <c r="C25" s="47"/>
      <c r="D25" s="51" t="str">
        <f>IF(C25="","",TEXT(Tabla_Debito[[#This Row],[FECHA]],"MMMM"))</f>
        <v/>
      </c>
      <c r="E25" s="49"/>
      <c r="F25" s="39"/>
      <c r="G25" s="68"/>
      <c r="H25" s="40" t="str">
        <f>IF(Tabla_Debito[[#This Row],[%]]="","",Tabla_Debito[[#This Row],[BASE IMPONIBLE]]*Tabla_Debito[[#This Row],[%]])</f>
        <v/>
      </c>
      <c r="I25" s="44" t="str">
        <f>IFERROR(Tabla_Debito[[#This Row],[BASE IMPONIBLE]]+Tabla_Debito[[#This Row],[MONTO IMPUESTO]],"")</f>
        <v/>
      </c>
      <c r="J25" s="9"/>
      <c r="K25" s="9"/>
      <c r="L25" s="10"/>
      <c r="M25" s="11"/>
    </row>
    <row r="26" spans="2:13" ht="19" thickBot="1" x14ac:dyDescent="0.4">
      <c r="B26" s="38"/>
      <c r="C26" s="47"/>
      <c r="D26" s="51" t="str">
        <f>IF(C26="","",TEXT(Tabla_Debito[[#This Row],[FECHA]],"MMMM"))</f>
        <v/>
      </c>
      <c r="E26" s="49"/>
      <c r="F26" s="39"/>
      <c r="G26" s="68"/>
      <c r="H26" s="40" t="str">
        <f>IF(Tabla_Debito[[#This Row],[%]]="","",Tabla_Debito[[#This Row],[BASE IMPONIBLE]]*Tabla_Debito[[#This Row],[%]])</f>
        <v/>
      </c>
      <c r="I26" s="44" t="str">
        <f>IFERROR(Tabla_Debito[[#This Row],[BASE IMPONIBLE]]+Tabla_Debito[[#This Row],[MONTO IMPUESTO]],"")</f>
        <v/>
      </c>
      <c r="J26" s="9"/>
      <c r="K26" s="9"/>
      <c r="L26" s="10"/>
      <c r="M26" s="11"/>
    </row>
    <row r="27" spans="2:13" ht="19" thickBot="1" x14ac:dyDescent="0.4">
      <c r="B27" s="38"/>
      <c r="C27" s="47"/>
      <c r="D27" s="51" t="str">
        <f>IF(C27="","",TEXT(Tabla_Debito[[#This Row],[FECHA]],"MMMM"))</f>
        <v/>
      </c>
      <c r="E27" s="49"/>
      <c r="F27" s="39"/>
      <c r="G27" s="68"/>
      <c r="H27" s="43" t="str">
        <f>IF(Tabla_Debito[[#This Row],[%]]="","",Tabla_Debito[[#This Row],[BASE IMPONIBLE]]*Tabla_Debito[[#This Row],[%]])</f>
        <v/>
      </c>
      <c r="I27" s="45" t="str">
        <f>IFERROR(Tabla_Debito[[#This Row],[BASE IMPONIBLE]]+Tabla_Debito[[#This Row],[MONTO IMPUESTO]],"")</f>
        <v/>
      </c>
      <c r="J27" s="9"/>
      <c r="K27" s="9"/>
      <c r="L27" s="10"/>
      <c r="M27" s="11"/>
    </row>
    <row r="28" spans="2:13" x14ac:dyDescent="0.35">
      <c r="B28" s="24"/>
      <c r="C28" s="25"/>
      <c r="D28" s="26"/>
      <c r="E28" s="27"/>
      <c r="F28" s="28"/>
      <c r="G28" s="29"/>
      <c r="H28" s="9"/>
      <c r="I28" s="28"/>
      <c r="J28" s="9"/>
      <c r="K28" s="9"/>
      <c r="L28" s="10"/>
      <c r="M28" s="11"/>
    </row>
    <row r="29" spans="2:13" x14ac:dyDescent="0.35">
      <c r="B29" s="24"/>
      <c r="C29" s="25"/>
      <c r="D29" s="26"/>
      <c r="E29" s="27"/>
      <c r="F29" s="28"/>
      <c r="G29" s="29"/>
      <c r="H29" s="9"/>
      <c r="I29" s="28"/>
      <c r="J29" s="9"/>
      <c r="K29" s="9"/>
      <c r="L29" s="10"/>
      <c r="M29" s="11"/>
    </row>
    <row r="30" spans="2:13" x14ac:dyDescent="0.35">
      <c r="B30" s="24"/>
      <c r="C30" s="25"/>
      <c r="D30" s="26"/>
      <c r="E30" s="27"/>
      <c r="F30" s="28"/>
      <c r="G30" s="29"/>
      <c r="H30" s="9"/>
      <c r="I30" s="28"/>
      <c r="J30" s="9"/>
      <c r="K30" s="9"/>
      <c r="L30" s="10"/>
      <c r="M30" s="11"/>
    </row>
    <row r="31" spans="2:13" x14ac:dyDescent="0.35">
      <c r="B31" s="24"/>
      <c r="C31" s="25"/>
      <c r="D31" s="26"/>
      <c r="E31" s="27"/>
      <c r="F31" s="28"/>
      <c r="G31" s="29"/>
      <c r="H31" s="9"/>
      <c r="I31" s="28"/>
      <c r="J31" s="9"/>
      <c r="K31" s="9"/>
      <c r="L31" s="10"/>
      <c r="M31" s="11"/>
    </row>
    <row r="32" spans="2:13" x14ac:dyDescent="0.35">
      <c r="B32" s="24"/>
      <c r="C32" s="25"/>
      <c r="D32" s="26"/>
      <c r="E32" s="27"/>
      <c r="F32" s="28"/>
      <c r="G32" s="29"/>
      <c r="H32" s="9"/>
      <c r="I32" s="28"/>
      <c r="J32" s="9"/>
      <c r="K32" s="9"/>
      <c r="L32" s="10"/>
      <c r="M32" s="11"/>
    </row>
    <row r="33" spans="2:13" x14ac:dyDescent="0.35">
      <c r="B33" s="24"/>
      <c r="C33" s="25"/>
      <c r="D33" s="26"/>
      <c r="E33" s="27"/>
      <c r="F33" s="28"/>
      <c r="G33" s="29"/>
      <c r="H33" s="9"/>
      <c r="I33" s="28"/>
      <c r="J33" s="9"/>
      <c r="K33" s="9"/>
      <c r="L33" s="10"/>
      <c r="M33" s="11"/>
    </row>
    <row r="34" spans="2:13" x14ac:dyDescent="0.35">
      <c r="B34" s="24"/>
      <c r="C34" s="25"/>
      <c r="D34" s="26"/>
      <c r="E34" s="27"/>
      <c r="F34" s="28"/>
      <c r="G34" s="29"/>
      <c r="H34" s="9"/>
      <c r="I34" s="28"/>
      <c r="J34" s="9"/>
      <c r="K34" s="9"/>
      <c r="L34" s="10"/>
      <c r="M34" s="11"/>
    </row>
    <row r="35" spans="2:13" x14ac:dyDescent="0.35">
      <c r="B35" s="24"/>
      <c r="C35" s="25"/>
      <c r="D35" s="26"/>
      <c r="E35" s="27"/>
      <c r="F35" s="28"/>
      <c r="G35" s="29"/>
      <c r="H35" s="9"/>
      <c r="I35" s="28"/>
      <c r="J35" s="9"/>
      <c r="K35" s="9"/>
      <c r="L35" s="10"/>
      <c r="M35" s="11"/>
    </row>
    <row r="36" spans="2:13" x14ac:dyDescent="0.35">
      <c r="B36" s="24"/>
      <c r="C36" s="25"/>
      <c r="D36" s="26"/>
      <c r="E36" s="27"/>
      <c r="F36" s="28"/>
      <c r="G36" s="29"/>
      <c r="H36" s="9"/>
      <c r="I36" s="28"/>
      <c r="J36" s="9"/>
      <c r="K36" s="9"/>
      <c r="L36" s="10"/>
      <c r="M36" s="11"/>
    </row>
    <row r="37" spans="2:13" x14ac:dyDescent="0.35">
      <c r="B37" s="24"/>
      <c r="C37" s="25"/>
      <c r="D37" s="26"/>
      <c r="E37" s="27"/>
      <c r="F37" s="28"/>
      <c r="G37" s="29"/>
      <c r="H37" s="9"/>
      <c r="I37" s="28"/>
      <c r="J37" s="9"/>
      <c r="K37" s="9"/>
      <c r="L37" s="10"/>
      <c r="M37" s="11"/>
    </row>
    <row r="38" spans="2:13" x14ac:dyDescent="0.35">
      <c r="B38" s="24"/>
      <c r="C38" s="25"/>
      <c r="D38" s="26"/>
      <c r="E38" s="27"/>
      <c r="F38" s="28"/>
      <c r="G38" s="29"/>
      <c r="H38" s="9"/>
      <c r="I38" s="28"/>
      <c r="J38" s="9"/>
      <c r="K38" s="9"/>
      <c r="L38" s="10"/>
      <c r="M38" s="11"/>
    </row>
    <row r="39" spans="2:13" x14ac:dyDescent="0.35">
      <c r="B39" s="24"/>
      <c r="C39" s="25"/>
      <c r="D39" s="26"/>
      <c r="E39" s="27"/>
      <c r="F39" s="28"/>
      <c r="G39" s="29"/>
      <c r="H39" s="9"/>
      <c r="I39" s="28"/>
      <c r="J39" s="9"/>
      <c r="K39" s="9"/>
      <c r="L39" s="10"/>
      <c r="M39" s="11"/>
    </row>
    <row r="40" spans="2:13" x14ac:dyDescent="0.35">
      <c r="B40" s="24"/>
      <c r="C40" s="25"/>
      <c r="D40" s="26"/>
      <c r="E40" s="27"/>
      <c r="F40" s="28"/>
      <c r="G40" s="29"/>
      <c r="H40" s="9"/>
      <c r="I40" s="28"/>
      <c r="J40" s="9"/>
      <c r="K40" s="9"/>
      <c r="L40" s="10"/>
      <c r="M40" s="11"/>
    </row>
    <row r="41" spans="2:13" x14ac:dyDescent="0.35">
      <c r="B41" s="24"/>
      <c r="C41" s="25"/>
      <c r="D41" s="26"/>
      <c r="E41" s="27"/>
      <c r="F41" s="28"/>
      <c r="G41" s="29"/>
      <c r="H41" s="9"/>
      <c r="I41" s="28"/>
      <c r="J41" s="9"/>
      <c r="K41" s="9"/>
      <c r="L41" s="10"/>
      <c r="M41" s="11"/>
    </row>
    <row r="42" spans="2:13" x14ac:dyDescent="0.35">
      <c r="B42" s="24"/>
      <c r="C42" s="25"/>
      <c r="D42" s="26"/>
      <c r="E42" s="27"/>
      <c r="F42" s="28"/>
      <c r="G42" s="29"/>
      <c r="H42" s="9"/>
      <c r="I42" s="28"/>
      <c r="J42" s="9"/>
      <c r="K42" s="9"/>
      <c r="L42" s="10"/>
      <c r="M42" s="11"/>
    </row>
    <row r="43" spans="2:13" x14ac:dyDescent="0.35">
      <c r="B43" s="24"/>
      <c r="C43" s="25"/>
      <c r="D43" s="26"/>
      <c r="E43" s="27"/>
      <c r="F43" s="28"/>
      <c r="G43" s="29"/>
      <c r="H43" s="9"/>
      <c r="I43" s="28"/>
      <c r="J43" s="9"/>
      <c r="K43" s="9"/>
      <c r="L43" s="10"/>
      <c r="M43" s="11"/>
    </row>
    <row r="44" spans="2:13" x14ac:dyDescent="0.35">
      <c r="B44" s="24"/>
      <c r="C44" s="25"/>
      <c r="D44" s="26"/>
      <c r="E44" s="27"/>
      <c r="F44" s="28"/>
      <c r="G44" s="29"/>
      <c r="H44" s="9"/>
      <c r="I44" s="28"/>
      <c r="J44" s="9"/>
      <c r="K44" s="9"/>
      <c r="L44" s="10"/>
      <c r="M44" s="11"/>
    </row>
    <row r="45" spans="2:13" x14ac:dyDescent="0.35">
      <c r="B45" s="24"/>
      <c r="C45" s="25"/>
      <c r="D45" s="26"/>
      <c r="E45" s="27"/>
      <c r="F45" s="28"/>
      <c r="G45" s="29"/>
      <c r="H45" s="9"/>
      <c r="I45" s="28"/>
      <c r="J45" s="9"/>
      <c r="K45" s="9"/>
      <c r="L45" s="10"/>
      <c r="M45" s="11"/>
    </row>
    <row r="46" spans="2:13" x14ac:dyDescent="0.35">
      <c r="B46" s="24"/>
      <c r="C46" s="25"/>
      <c r="D46" s="26"/>
      <c r="E46" s="27"/>
      <c r="F46" s="28"/>
      <c r="G46" s="29"/>
      <c r="H46" s="9"/>
      <c r="I46" s="28"/>
      <c r="J46" s="9"/>
      <c r="K46" s="9"/>
      <c r="L46" s="10"/>
      <c r="M46" s="11"/>
    </row>
    <row r="47" spans="2:13" x14ac:dyDescent="0.35">
      <c r="B47" s="24"/>
      <c r="C47" s="25"/>
      <c r="D47" s="26"/>
      <c r="E47" s="27"/>
      <c r="F47" s="28"/>
      <c r="G47" s="29"/>
      <c r="H47" s="9"/>
      <c r="I47" s="28"/>
      <c r="J47" s="9"/>
      <c r="K47" s="9"/>
      <c r="L47" s="10"/>
      <c r="M47" s="11"/>
    </row>
    <row r="48" spans="2:13" x14ac:dyDescent="0.35">
      <c r="B48" s="24"/>
      <c r="C48" s="25"/>
      <c r="D48" s="26"/>
      <c r="E48" s="27"/>
      <c r="F48" s="28"/>
      <c r="G48" s="29"/>
      <c r="H48" s="9"/>
      <c r="I48" s="28"/>
      <c r="J48" s="9"/>
      <c r="K48" s="9"/>
      <c r="L48" s="10"/>
      <c r="M48" s="11"/>
    </row>
    <row r="49" spans="2:13" x14ac:dyDescent="0.35">
      <c r="B49" s="24"/>
      <c r="C49" s="25"/>
      <c r="D49" s="26"/>
      <c r="E49" s="27"/>
      <c r="F49" s="28"/>
      <c r="G49" s="29"/>
      <c r="H49" s="9"/>
      <c r="I49" s="28"/>
      <c r="J49" s="9"/>
      <c r="K49" s="9"/>
      <c r="L49" s="10"/>
      <c r="M49" s="11"/>
    </row>
    <row r="50" spans="2:13" x14ac:dyDescent="0.35">
      <c r="B50" s="24"/>
      <c r="C50" s="25"/>
      <c r="D50" s="26"/>
      <c r="E50" s="27"/>
      <c r="F50" s="28"/>
      <c r="G50" s="29"/>
      <c r="H50" s="9"/>
      <c r="I50" s="28"/>
      <c r="J50" s="9"/>
      <c r="K50" s="9"/>
      <c r="L50" s="10"/>
      <c r="M50" s="11"/>
    </row>
    <row r="51" spans="2:13" x14ac:dyDescent="0.35">
      <c r="B51" s="24"/>
      <c r="C51" s="25"/>
      <c r="D51" s="26"/>
      <c r="E51" s="27"/>
      <c r="F51" s="28"/>
      <c r="G51" s="29"/>
      <c r="H51" s="9"/>
      <c r="I51" s="28"/>
      <c r="J51" s="9"/>
      <c r="K51" s="9"/>
      <c r="L51" s="10"/>
      <c r="M51" s="11"/>
    </row>
    <row r="52" spans="2:13" x14ac:dyDescent="0.35">
      <c r="B52" s="24"/>
      <c r="C52" s="25"/>
      <c r="D52" s="26"/>
      <c r="E52" s="27"/>
      <c r="F52" s="28"/>
      <c r="G52" s="29"/>
      <c r="H52" s="9"/>
      <c r="I52" s="28"/>
      <c r="J52" s="9"/>
      <c r="K52" s="9"/>
      <c r="L52" s="10"/>
      <c r="M52" s="11"/>
    </row>
    <row r="53" spans="2:13" x14ac:dyDescent="0.35">
      <c r="B53" s="24"/>
      <c r="C53" s="25"/>
      <c r="D53" s="26"/>
      <c r="E53" s="27"/>
      <c r="F53" s="28"/>
      <c r="G53" s="29"/>
      <c r="H53" s="9"/>
      <c r="I53" s="28"/>
      <c r="J53" s="9"/>
      <c r="K53" s="9"/>
      <c r="L53" s="10"/>
      <c r="M53" s="11"/>
    </row>
    <row r="54" spans="2:13" x14ac:dyDescent="0.35">
      <c r="B54" s="24"/>
      <c r="C54" s="25"/>
      <c r="D54" s="26"/>
      <c r="E54" s="27"/>
      <c r="F54" s="28"/>
      <c r="G54" s="29"/>
      <c r="H54" s="9"/>
      <c r="I54" s="28"/>
      <c r="J54" s="9"/>
      <c r="K54" s="9"/>
      <c r="L54" s="10"/>
      <c r="M54" s="11"/>
    </row>
    <row r="55" spans="2:13" x14ac:dyDescent="0.35">
      <c r="B55" s="24"/>
      <c r="C55" s="25"/>
      <c r="D55" s="26"/>
      <c r="E55" s="27"/>
      <c r="F55" s="28"/>
      <c r="G55" s="29"/>
      <c r="H55" s="9"/>
      <c r="I55" s="28"/>
      <c r="J55" s="9"/>
      <c r="K55" s="9"/>
      <c r="L55" s="10"/>
      <c r="M55" s="11"/>
    </row>
    <row r="56" spans="2:13" x14ac:dyDescent="0.35">
      <c r="B56" s="24"/>
      <c r="C56" s="25"/>
      <c r="D56" s="26"/>
      <c r="E56" s="27"/>
      <c r="F56" s="28"/>
      <c r="G56" s="29"/>
      <c r="H56" s="9"/>
      <c r="I56" s="28"/>
      <c r="J56" s="9"/>
      <c r="K56" s="9"/>
      <c r="L56" s="10"/>
      <c r="M56" s="11"/>
    </row>
    <row r="57" spans="2:13" x14ac:dyDescent="0.35">
      <c r="B57" s="24"/>
      <c r="C57" s="25"/>
      <c r="D57" s="26"/>
      <c r="E57" s="27"/>
      <c r="F57" s="28"/>
      <c r="G57" s="29"/>
      <c r="H57" s="9"/>
      <c r="I57" s="28"/>
      <c r="J57" s="9"/>
      <c r="K57" s="9"/>
      <c r="L57" s="10"/>
      <c r="M57" s="11"/>
    </row>
    <row r="58" spans="2:13" x14ac:dyDescent="0.35">
      <c r="B58" s="24"/>
      <c r="C58" s="25"/>
      <c r="D58" s="26"/>
      <c r="E58" s="27"/>
      <c r="F58" s="28"/>
      <c r="G58" s="29"/>
      <c r="H58" s="9"/>
      <c r="I58" s="28"/>
      <c r="J58" s="9"/>
      <c r="K58" s="9"/>
      <c r="L58" s="10"/>
      <c r="M58" s="11"/>
    </row>
    <row r="59" spans="2:13" x14ac:dyDescent="0.35">
      <c r="B59" s="24"/>
      <c r="C59" s="25"/>
      <c r="D59" s="26"/>
      <c r="E59" s="27"/>
      <c r="F59" s="28"/>
      <c r="G59" s="29"/>
      <c r="H59" s="9"/>
      <c r="I59" s="28"/>
      <c r="J59" s="9"/>
      <c r="K59" s="9"/>
      <c r="L59" s="10"/>
      <c r="M59" s="11"/>
    </row>
    <row r="60" spans="2:13" x14ac:dyDescent="0.35">
      <c r="B60" s="24"/>
      <c r="C60" s="25"/>
      <c r="D60" s="26"/>
      <c r="E60" s="27"/>
      <c r="F60" s="28"/>
      <c r="G60" s="29"/>
      <c r="H60" s="9"/>
      <c r="I60" s="28"/>
      <c r="J60" s="9"/>
      <c r="K60" s="9"/>
      <c r="L60" s="10"/>
      <c r="M60" s="11"/>
    </row>
    <row r="61" spans="2:13" x14ac:dyDescent="0.35">
      <c r="B61" s="24"/>
      <c r="C61" s="25"/>
      <c r="D61" s="26"/>
      <c r="E61" s="27"/>
      <c r="F61" s="28"/>
      <c r="G61" s="29"/>
      <c r="H61" s="9"/>
      <c r="I61" s="28"/>
      <c r="J61" s="9"/>
      <c r="K61" s="9"/>
      <c r="L61" s="10"/>
      <c r="M61" s="11"/>
    </row>
    <row r="62" spans="2:13" x14ac:dyDescent="0.35">
      <c r="B62" s="24"/>
      <c r="C62" s="25"/>
      <c r="D62" s="26"/>
      <c r="E62" s="27"/>
      <c r="F62" s="28"/>
      <c r="G62" s="29"/>
      <c r="H62" s="9"/>
      <c r="I62" s="28"/>
      <c r="J62" s="9"/>
      <c r="K62" s="9"/>
      <c r="L62" s="10"/>
      <c r="M62" s="11"/>
    </row>
    <row r="63" spans="2:13" x14ac:dyDescent="0.35">
      <c r="B63" s="24"/>
      <c r="C63" s="25"/>
      <c r="D63" s="26"/>
      <c r="E63" s="27"/>
      <c r="F63" s="28"/>
      <c r="G63" s="29"/>
      <c r="H63" s="9"/>
      <c r="I63" s="28"/>
      <c r="J63" s="9"/>
      <c r="K63" s="9"/>
      <c r="L63" s="10"/>
      <c r="M63" s="11"/>
    </row>
    <row r="64" spans="2:13" x14ac:dyDescent="0.35">
      <c r="B64" s="24"/>
      <c r="C64" s="25"/>
      <c r="D64" s="26"/>
      <c r="E64" s="27"/>
      <c r="F64" s="28"/>
      <c r="G64" s="29"/>
      <c r="H64" s="9"/>
      <c r="I64" s="28"/>
      <c r="J64" s="9"/>
      <c r="K64" s="9"/>
      <c r="L64" s="10"/>
      <c r="M64" s="11"/>
    </row>
    <row r="65" spans="2:13" x14ac:dyDescent="0.35">
      <c r="B65" s="24"/>
      <c r="C65" s="25"/>
      <c r="D65" s="26"/>
      <c r="E65" s="27"/>
      <c r="F65" s="28"/>
      <c r="G65" s="29"/>
      <c r="H65" s="9"/>
      <c r="I65" s="28"/>
      <c r="J65" s="9"/>
      <c r="K65" s="9"/>
      <c r="L65" s="10"/>
      <c r="M65" s="11"/>
    </row>
    <row r="66" spans="2:13" x14ac:dyDescent="0.35">
      <c r="B66" s="24"/>
      <c r="C66" s="25"/>
      <c r="D66" s="26"/>
      <c r="E66" s="27"/>
      <c r="F66" s="28"/>
      <c r="G66" s="29"/>
      <c r="H66" s="9"/>
      <c r="I66" s="28"/>
      <c r="J66" s="9"/>
      <c r="K66" s="9"/>
      <c r="L66" s="10"/>
      <c r="M66" s="11"/>
    </row>
    <row r="67" spans="2:13" x14ac:dyDescent="0.35">
      <c r="B67" s="24"/>
      <c r="C67" s="25"/>
      <c r="D67" s="26"/>
      <c r="E67" s="27"/>
      <c r="F67" s="28"/>
      <c r="G67" s="29"/>
      <c r="H67" s="9"/>
      <c r="I67" s="28"/>
      <c r="J67" s="9"/>
      <c r="K67" s="9"/>
      <c r="L67" s="10"/>
      <c r="M67" s="11"/>
    </row>
    <row r="68" spans="2:13" x14ac:dyDescent="0.35">
      <c r="B68" s="24"/>
      <c r="C68" s="25"/>
      <c r="D68" s="26"/>
      <c r="E68" s="27"/>
      <c r="F68" s="28"/>
      <c r="G68" s="29"/>
      <c r="H68" s="9"/>
      <c r="I68" s="28"/>
      <c r="J68" s="9"/>
      <c r="K68" s="9"/>
      <c r="L68" s="10"/>
      <c r="M68" s="11"/>
    </row>
    <row r="69" spans="2:13" x14ac:dyDescent="0.35">
      <c r="B69" s="24"/>
      <c r="C69" s="25"/>
      <c r="D69" s="26"/>
      <c r="E69" s="27"/>
      <c r="F69" s="28"/>
      <c r="G69" s="29"/>
      <c r="H69" s="9"/>
      <c r="I69" s="28"/>
      <c r="J69" s="9"/>
      <c r="K69" s="9"/>
      <c r="L69" s="10"/>
      <c r="M69" s="11"/>
    </row>
    <row r="70" spans="2:13" x14ac:dyDescent="0.35">
      <c r="B70" s="24"/>
      <c r="C70" s="25"/>
      <c r="D70" s="26"/>
      <c r="E70" s="27"/>
      <c r="F70" s="28"/>
      <c r="G70" s="29"/>
      <c r="H70" s="9"/>
      <c r="I70" s="28"/>
      <c r="J70" s="9"/>
      <c r="K70" s="9"/>
      <c r="L70" s="10"/>
      <c r="M70" s="11"/>
    </row>
    <row r="71" spans="2:13" x14ac:dyDescent="0.35">
      <c r="B71" s="24"/>
      <c r="C71" s="25"/>
      <c r="D71" s="26"/>
      <c r="E71" s="27"/>
      <c r="F71" s="28"/>
      <c r="G71" s="29"/>
      <c r="H71" s="9"/>
      <c r="I71" s="28"/>
      <c r="J71" s="9"/>
      <c r="K71" s="9"/>
      <c r="L71" s="10"/>
      <c r="M71" s="11"/>
    </row>
    <row r="72" spans="2:13" x14ac:dyDescent="0.35">
      <c r="B72" s="24"/>
      <c r="C72" s="25"/>
      <c r="D72" s="26"/>
      <c r="E72" s="27"/>
      <c r="F72" s="28"/>
      <c r="G72" s="29"/>
      <c r="H72" s="9"/>
      <c r="I72" s="28"/>
      <c r="J72" s="9"/>
      <c r="K72" s="9"/>
      <c r="L72" s="10"/>
      <c r="M72" s="11"/>
    </row>
    <row r="73" spans="2:13" x14ac:dyDescent="0.35">
      <c r="B73" s="24"/>
      <c r="C73" s="25"/>
      <c r="D73" s="26"/>
      <c r="E73" s="27"/>
      <c r="F73" s="28"/>
      <c r="G73" s="29"/>
      <c r="H73" s="9"/>
      <c r="I73" s="28"/>
      <c r="J73" s="9"/>
      <c r="K73" s="9"/>
      <c r="L73" s="10"/>
      <c r="M73" s="11"/>
    </row>
    <row r="74" spans="2:13" x14ac:dyDescent="0.35">
      <c r="B74" s="72"/>
      <c r="C74" s="72"/>
      <c r="D74" s="72"/>
      <c r="E74" s="72"/>
      <c r="F74" s="12"/>
      <c r="G74" s="12"/>
      <c r="H74" s="12"/>
      <c r="I74" s="12"/>
      <c r="J74" s="12"/>
      <c r="K74" s="13"/>
      <c r="L74" s="12"/>
      <c r="M74" s="14"/>
    </row>
  </sheetData>
  <mergeCells count="2">
    <mergeCell ref="G7:H7"/>
    <mergeCell ref="B74:E74"/>
  </mergeCells>
  <dataValidations disablePrompts="1" xWindow="426" yWindow="378" count="8">
    <dataValidation allowBlank="1" showInputMessage="1" showErrorMessage="1" promptTitle="BASE IMPONIBLE - Importe" prompt="sobre el que se calcula" sqref="J8" xr:uid="{00000000-0002-0000-0100-000000000000}"/>
    <dataValidation allowBlank="1" showInputMessage="1" showErrorMessage="1" promptTitle="MES de VENCIMIENTO" prompt="Mes pago - opcional" sqref="M7:M8" xr:uid="{00000000-0002-0000-0100-000001000000}"/>
    <dataValidation allowBlank="1" showInputMessage="1" showErrorMessage="1" promptTitle="Importe total facturado " prompt="Sin IVA " sqref="F8" xr:uid="{00000000-0002-0000-0100-000002000000}"/>
    <dataValidation allowBlank="1" showErrorMessage="1" promptTitle="Denominación del cliente" prompt="IMPRESCINDIBLE" sqref="E8" xr:uid="{00000000-0002-0000-0100-000003000000}"/>
    <dataValidation allowBlank="1" showErrorMessage="1" promptTitle="MES de FACTURACIÓN" prompt="Elegir de la lista" sqref="D8" xr:uid="{00000000-0002-0000-0100-000004000000}"/>
    <dataValidation allowBlank="1" showErrorMessage="1" promptTitle="NÚMERO DE FACTURA (Opcional)" prompt="Te ayudará localización" sqref="B8" xr:uid="{00000000-0002-0000-0100-000005000000}"/>
    <dataValidation allowBlank="1" showErrorMessage="1" sqref="C8" xr:uid="{00000000-0002-0000-0100-000006000000}"/>
    <dataValidation allowBlank="1" showErrorMessage="1" promptTitle="BASE IMPONIBLE - Importe" prompt="sobre el que se calcula" sqref="H8:I8" xr:uid="{00000000-0002-0000-0100-000007000000}"/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74"/>
  <sheetViews>
    <sheetView showGridLines="0" zoomScale="80" zoomScaleNormal="80" workbookViewId="0">
      <selection activeCell="M20" sqref="M20"/>
    </sheetView>
  </sheetViews>
  <sheetFormatPr baseColWidth="10" defaultColWidth="9.1796875" defaultRowHeight="14.5" x14ac:dyDescent="0.35"/>
  <cols>
    <col min="1" max="1" width="4.81640625" style="15" customWidth="1"/>
    <col min="2" max="2" width="17.7265625" style="15" customWidth="1"/>
    <col min="3" max="3" width="16" style="15" customWidth="1"/>
    <col min="4" max="4" width="16.453125" style="15" customWidth="1"/>
    <col min="5" max="5" width="20.81640625" style="15" bestFit="1" customWidth="1"/>
    <col min="6" max="6" width="21.81640625" style="15" customWidth="1"/>
    <col min="7" max="7" width="9.1796875" style="15" customWidth="1"/>
    <col min="8" max="8" width="24.453125" style="15" customWidth="1"/>
    <col min="9" max="9" width="26.54296875" style="16" customWidth="1"/>
    <col min="10" max="10" width="9.1796875" style="15" customWidth="1"/>
    <col min="11" max="11" width="22.54296875" style="15" bestFit="1" customWidth="1"/>
    <col min="12" max="12" width="11.54296875" style="15" bestFit="1" customWidth="1"/>
    <col min="13" max="13" width="9.1796875" style="15" customWidth="1"/>
    <col min="14" max="16384" width="9.1796875" style="15"/>
  </cols>
  <sheetData>
    <row r="1" spans="2:13" customFormat="1" x14ac:dyDescent="0.35">
      <c r="I1" s="16"/>
      <c r="J1" s="15"/>
      <c r="K1" s="15"/>
      <c r="L1" s="15"/>
      <c r="M1" s="15"/>
    </row>
    <row r="2" spans="2:13" customFormat="1" ht="55" customHeight="1" x14ac:dyDescent="0.35">
      <c r="B2" s="18"/>
      <c r="C2" s="18"/>
      <c r="D2" s="18"/>
      <c r="E2" s="18"/>
      <c r="F2" s="18"/>
      <c r="G2" s="18"/>
      <c r="H2" s="18"/>
      <c r="I2" s="18"/>
      <c r="J2" s="15"/>
      <c r="K2" s="15"/>
      <c r="L2" s="15"/>
      <c r="M2" s="15"/>
    </row>
    <row r="3" spans="2:13" customFormat="1" x14ac:dyDescent="0.35">
      <c r="I3" s="16"/>
      <c r="J3" s="15"/>
      <c r="K3" s="15"/>
      <c r="L3" s="15"/>
      <c r="M3" s="15"/>
    </row>
    <row r="4" spans="2:13" customFormat="1" ht="26" x14ac:dyDescent="0.35">
      <c r="B4" s="19" t="s">
        <v>23</v>
      </c>
      <c r="C4" s="19"/>
      <c r="D4" s="19"/>
      <c r="E4" s="19"/>
      <c r="F4" s="19"/>
      <c r="G4" s="19"/>
      <c r="H4" s="19"/>
      <c r="I4" s="19"/>
      <c r="J4" s="1"/>
      <c r="K4" s="15"/>
      <c r="L4" s="15"/>
      <c r="M4" s="15"/>
    </row>
    <row r="5" spans="2:13" customFormat="1" ht="21" x14ac:dyDescent="0.5">
      <c r="B5" s="21" t="s">
        <v>24</v>
      </c>
      <c r="C5" s="17"/>
      <c r="D5" s="17"/>
      <c r="E5" s="17"/>
      <c r="F5" s="17"/>
      <c r="G5" s="17"/>
      <c r="H5" s="17"/>
      <c r="I5" s="17"/>
      <c r="J5" s="15"/>
      <c r="K5" s="15"/>
      <c r="L5" s="30"/>
      <c r="M5" s="15"/>
    </row>
    <row r="6" spans="2:13" customFormat="1" ht="12" customHeight="1" thickBot="1" x14ac:dyDescent="0.55000000000000004">
      <c r="B6" s="20"/>
      <c r="C6" s="17"/>
      <c r="D6" s="10"/>
      <c r="E6" s="10"/>
      <c r="F6" s="10"/>
      <c r="G6" s="10"/>
      <c r="H6" s="10"/>
      <c r="I6" s="10"/>
      <c r="J6" s="10"/>
      <c r="K6" s="15"/>
      <c r="L6" s="30"/>
      <c r="M6" s="15"/>
    </row>
    <row r="7" spans="2:13" customFormat="1" ht="17.5" thickBot="1" x14ac:dyDescent="0.4">
      <c r="B7" s="23"/>
      <c r="C7" s="23"/>
      <c r="D7" s="10"/>
      <c r="E7" s="10"/>
      <c r="F7" s="10"/>
      <c r="G7" s="71" t="s">
        <v>0</v>
      </c>
      <c r="H7" s="71"/>
      <c r="I7" s="33" t="s">
        <v>22</v>
      </c>
      <c r="J7" s="10"/>
      <c r="K7" s="2"/>
      <c r="L7" s="3"/>
      <c r="M7" s="4"/>
    </row>
    <row r="8" spans="2:13" customFormat="1" ht="17.5" thickBot="1" x14ac:dyDescent="0.4">
      <c r="B8" s="52" t="s">
        <v>44</v>
      </c>
      <c r="C8" s="22" t="s">
        <v>15</v>
      </c>
      <c r="D8" s="22" t="s">
        <v>16</v>
      </c>
      <c r="E8" s="22" t="s">
        <v>25</v>
      </c>
      <c r="F8" s="22" t="s">
        <v>18</v>
      </c>
      <c r="G8" s="36" t="s">
        <v>19</v>
      </c>
      <c r="H8" s="36" t="s">
        <v>20</v>
      </c>
      <c r="I8" s="37" t="s">
        <v>21</v>
      </c>
      <c r="J8" s="5"/>
      <c r="K8" s="6"/>
      <c r="L8" s="7"/>
      <c r="M8" s="8"/>
    </row>
    <row r="9" spans="2:13" customFormat="1" ht="19" thickBot="1" x14ac:dyDescent="0.4">
      <c r="B9" s="31">
        <v>30</v>
      </c>
      <c r="C9" s="46">
        <v>43831</v>
      </c>
      <c r="D9" s="51" t="str">
        <f>IF(C9="","",TEXT(Tabla_Credito[[#This Row],[FECHA]],"MMMM"))</f>
        <v>enero</v>
      </c>
      <c r="E9" s="48" t="s">
        <v>46</v>
      </c>
      <c r="F9" s="32">
        <v>5000</v>
      </c>
      <c r="G9" s="61">
        <v>0.21</v>
      </c>
      <c r="H9" s="34">
        <f>IF(Tabla_Credito[[#This Row],[%]]="","",Tabla_Credito[[#This Row],[BASE IMPONIBLE]]*Tabla_Credito[[#This Row],[%]])</f>
        <v>1050</v>
      </c>
      <c r="I9" s="35">
        <f>IFERROR(Tabla_Credito[[#This Row],[BASE IMPONIBLE]]+Tabla_Credito[[#This Row],[MONTO IMPUESTO]],"")</f>
        <v>6050</v>
      </c>
      <c r="J9" s="9"/>
      <c r="K9" s="9"/>
      <c r="L9" s="10"/>
      <c r="M9" s="11"/>
    </row>
    <row r="10" spans="2:13" ht="19" thickBot="1" x14ac:dyDescent="0.4">
      <c r="B10" s="31">
        <v>89</v>
      </c>
      <c r="C10" s="46">
        <v>43832</v>
      </c>
      <c r="D10" s="51" t="str">
        <f>IF(C10="","",TEXT(Tabla_Credito[[#This Row],[FECHA]],"MMMM"))</f>
        <v>enero</v>
      </c>
      <c r="E10" s="48" t="s">
        <v>6</v>
      </c>
      <c r="F10" s="32">
        <v>2500</v>
      </c>
      <c r="G10" s="62">
        <v>0.21</v>
      </c>
      <c r="H10" s="34">
        <f>IF(Tabla_Credito[[#This Row],[%]]="","",Tabla_Credito[[#This Row],[BASE IMPONIBLE]]*Tabla_Credito[[#This Row],[%]])</f>
        <v>525</v>
      </c>
      <c r="I10" s="35">
        <f>IFERROR(Tabla_Credito[[#This Row],[BASE IMPONIBLE]]+Tabla_Credito[[#This Row],[MONTO IMPUESTO]],"")</f>
        <v>3025</v>
      </c>
      <c r="J10" s="9"/>
      <c r="K10" s="9"/>
      <c r="L10" s="10"/>
      <c r="M10" s="11"/>
    </row>
    <row r="11" spans="2:13" ht="19" thickBot="1" x14ac:dyDescent="0.4">
      <c r="B11" s="31">
        <v>320</v>
      </c>
      <c r="C11" s="46">
        <v>43864</v>
      </c>
      <c r="D11" s="51" t="str">
        <f>IF(C11="","",TEXT(Tabla_Credito[[#This Row],[FECHA]],"MMMM"))</f>
        <v>febrero</v>
      </c>
      <c r="E11" s="48" t="s">
        <v>7</v>
      </c>
      <c r="F11" s="32">
        <v>7500</v>
      </c>
      <c r="G11" s="62">
        <v>0.21</v>
      </c>
      <c r="H11" s="34">
        <f>IF(Tabla_Credito[[#This Row],[%]]="","",Tabla_Credito[[#This Row],[BASE IMPONIBLE]]*Tabla_Credito[[#This Row],[%]])</f>
        <v>1575</v>
      </c>
      <c r="I11" s="35">
        <f>IFERROR(Tabla_Credito[[#This Row],[BASE IMPONIBLE]]+Tabla_Credito[[#This Row],[MONTO IMPUESTO]],"")</f>
        <v>9075</v>
      </c>
      <c r="J11" s="9"/>
      <c r="K11" s="9"/>
      <c r="L11" s="10"/>
      <c r="M11" s="11"/>
    </row>
    <row r="12" spans="2:13" ht="19" thickBot="1" x14ac:dyDescent="0.4">
      <c r="B12" s="31">
        <v>1288</v>
      </c>
      <c r="C12" s="46">
        <v>43893</v>
      </c>
      <c r="D12" s="51" t="str">
        <f>IF(C12="","",TEXT(Tabla_Credito[[#This Row],[FECHA]],"MMMM"))</f>
        <v>marzo</v>
      </c>
      <c r="E12" s="48" t="s">
        <v>8</v>
      </c>
      <c r="F12" s="32">
        <v>25000</v>
      </c>
      <c r="G12" s="62">
        <v>0.105</v>
      </c>
      <c r="H12" s="34">
        <f>IF(Tabla_Credito[[#This Row],[%]]="","",Tabla_Credito[[#This Row],[BASE IMPONIBLE]]*Tabla_Credito[[#This Row],[%]])</f>
        <v>2625</v>
      </c>
      <c r="I12" s="35">
        <f>IFERROR(Tabla_Credito[[#This Row],[BASE IMPONIBLE]]+Tabla_Credito[[#This Row],[MONTO IMPUESTO]],"")</f>
        <v>27625</v>
      </c>
      <c r="J12" s="9"/>
      <c r="K12" s="9"/>
      <c r="L12" s="10"/>
      <c r="M12" s="11"/>
    </row>
    <row r="13" spans="2:13" ht="19" thickBot="1" x14ac:dyDescent="0.4">
      <c r="B13" s="31">
        <v>500</v>
      </c>
      <c r="C13" s="46">
        <v>43926</v>
      </c>
      <c r="D13" s="51" t="str">
        <f>IF(C13="","",TEXT(Tabla_Credito[[#This Row],[FECHA]],"MMMM"))</f>
        <v>abril</v>
      </c>
      <c r="E13" s="48" t="s">
        <v>9</v>
      </c>
      <c r="F13" s="32">
        <v>40500</v>
      </c>
      <c r="G13" s="62">
        <v>0.21</v>
      </c>
      <c r="H13" s="34">
        <f>IF(Tabla_Credito[[#This Row],[%]]="","",Tabla_Credito[[#This Row],[BASE IMPONIBLE]]*Tabla_Credito[[#This Row],[%]])</f>
        <v>8505</v>
      </c>
      <c r="I13" s="35">
        <f>IFERROR(Tabla_Credito[[#This Row],[BASE IMPONIBLE]]+Tabla_Credito[[#This Row],[MONTO IMPUESTO]],"")</f>
        <v>49005</v>
      </c>
      <c r="J13" s="9"/>
      <c r="K13" s="9"/>
      <c r="L13" s="10"/>
      <c r="M13" s="11"/>
    </row>
    <row r="14" spans="2:13" ht="19" thickBot="1" x14ac:dyDescent="0.4">
      <c r="B14" s="31">
        <v>122</v>
      </c>
      <c r="C14" s="46">
        <v>43957</v>
      </c>
      <c r="D14" s="51" t="str">
        <f>IF(C14="","",TEXT(Tabla_Credito[[#This Row],[FECHA]],"MMMM"))</f>
        <v>mayo</v>
      </c>
      <c r="E14" s="48" t="s">
        <v>13</v>
      </c>
      <c r="F14" s="32">
        <v>15000</v>
      </c>
      <c r="G14" s="62">
        <v>0.21</v>
      </c>
      <c r="H14" s="34">
        <f>IF(Tabla_Credito[[#This Row],[%]]="","",Tabla_Credito[[#This Row],[BASE IMPONIBLE]]*Tabla_Credito[[#This Row],[%]])</f>
        <v>3150</v>
      </c>
      <c r="I14" s="35">
        <f>IFERROR(Tabla_Credito[[#This Row],[BASE IMPONIBLE]]+Tabla_Credito[[#This Row],[MONTO IMPUESTO]],"")</f>
        <v>18150</v>
      </c>
      <c r="J14" s="9"/>
      <c r="K14" s="9"/>
      <c r="L14" s="10"/>
      <c r="M14" s="11"/>
    </row>
    <row r="15" spans="2:13" ht="19" thickBot="1" x14ac:dyDescent="0.4">
      <c r="B15" s="38"/>
      <c r="C15" s="46"/>
      <c r="D15" s="51" t="str">
        <f>IF(C15="","",TEXT(Tabla_Credito[[#This Row],[FECHA]],"MMMM"))</f>
        <v/>
      </c>
      <c r="E15" s="49"/>
      <c r="F15" s="39"/>
      <c r="G15" s="68"/>
      <c r="H15" s="40" t="str">
        <f>IF(Tabla_Credito[[#This Row],[%]]="","",Tabla_Credito[[#This Row],[BASE IMPONIBLE]]*Tabla_Credito[[#This Row],[%]])</f>
        <v/>
      </c>
      <c r="I15" s="44" t="str">
        <f>IFERROR(Tabla_Credito[[#This Row],[BASE IMPONIBLE]]+Tabla_Credito[[#This Row],[MONTO IMPUESTO]],"")</f>
        <v/>
      </c>
      <c r="J15" s="9"/>
      <c r="K15" s="9"/>
      <c r="L15" s="10"/>
      <c r="M15" s="11"/>
    </row>
    <row r="16" spans="2:13" ht="19" thickBot="1" x14ac:dyDescent="0.4">
      <c r="B16" s="38"/>
      <c r="C16" s="46"/>
      <c r="D16" s="51" t="str">
        <f>IF(C16="","",TEXT(Tabla_Credito[[#This Row],[FECHA]],"MMMM"))</f>
        <v/>
      </c>
      <c r="E16" s="48"/>
      <c r="F16" s="39"/>
      <c r="G16" s="68"/>
      <c r="H16" s="40" t="str">
        <f>IF(Tabla_Credito[[#This Row],[%]]="","",Tabla_Credito[[#This Row],[BASE IMPONIBLE]]*Tabla_Credito[[#This Row],[%]])</f>
        <v/>
      </c>
      <c r="I16" s="44" t="str">
        <f>IFERROR(Tabla_Credito[[#This Row],[BASE IMPONIBLE]]+Tabla_Credito[[#This Row],[MONTO IMPUESTO]],"")</f>
        <v/>
      </c>
      <c r="J16" s="9"/>
      <c r="K16" s="9"/>
      <c r="L16" s="10"/>
      <c r="M16" s="11"/>
    </row>
    <row r="17" spans="2:13" ht="19" thickBot="1" x14ac:dyDescent="0.4">
      <c r="B17" s="38"/>
      <c r="C17" s="47"/>
      <c r="D17" s="51" t="str">
        <f>IF(C17="","",TEXT(Tabla_Credito[[#This Row],[FECHA]],"MMMM"))</f>
        <v/>
      </c>
      <c r="E17" s="49"/>
      <c r="F17" s="39"/>
      <c r="G17" s="68"/>
      <c r="H17" s="40" t="str">
        <f>IF(Tabla_Credito[[#This Row],[%]]="","",Tabla_Credito[[#This Row],[BASE IMPONIBLE]]*Tabla_Credito[[#This Row],[%]])</f>
        <v/>
      </c>
      <c r="I17" s="44" t="str">
        <f>IFERROR(Tabla_Credito[[#This Row],[BASE IMPONIBLE]]+Tabla_Credito[[#This Row],[MONTO IMPUESTO]],"")</f>
        <v/>
      </c>
      <c r="J17" s="9"/>
      <c r="K17" s="9"/>
      <c r="L17" s="10"/>
      <c r="M17" s="11"/>
    </row>
    <row r="18" spans="2:13" ht="19" thickBot="1" x14ac:dyDescent="0.4">
      <c r="B18" s="38"/>
      <c r="C18" s="47"/>
      <c r="D18" s="51" t="str">
        <f>IF(C18="","",TEXT(Tabla_Credito[[#This Row],[FECHA]],"MMMM"))</f>
        <v/>
      </c>
      <c r="E18" s="49"/>
      <c r="F18" s="39"/>
      <c r="G18" s="68"/>
      <c r="H18" s="40" t="str">
        <f>IF(Tabla_Credito[[#This Row],[%]]="","",Tabla_Credito[[#This Row],[BASE IMPONIBLE]]*Tabla_Credito[[#This Row],[%]])</f>
        <v/>
      </c>
      <c r="I18" s="44" t="str">
        <f>IFERROR(Tabla_Credito[[#This Row],[BASE IMPONIBLE]]+Tabla_Credito[[#This Row],[MONTO IMPUESTO]],"")</f>
        <v/>
      </c>
      <c r="J18" s="9"/>
      <c r="K18" s="9"/>
      <c r="L18" s="10"/>
      <c r="M18" s="11"/>
    </row>
    <row r="19" spans="2:13" ht="19" thickBot="1" x14ac:dyDescent="0.4">
      <c r="B19" s="41"/>
      <c r="C19" s="47"/>
      <c r="D19" s="51" t="str">
        <f>IF(C19="","",TEXT(Tabla_Credito[[#This Row],[FECHA]],"MMMM"))</f>
        <v/>
      </c>
      <c r="E19" s="50"/>
      <c r="F19" s="42"/>
      <c r="G19" s="69"/>
      <c r="H19" s="43" t="str">
        <f>IF(Tabla_Credito[[#This Row],[%]]="","",Tabla_Credito[[#This Row],[BASE IMPONIBLE]]*Tabla_Credito[[#This Row],[%]])</f>
        <v/>
      </c>
      <c r="I19" s="45" t="str">
        <f>IFERROR(Tabla_Credito[[#This Row],[BASE IMPONIBLE]]+Tabla_Credito[[#This Row],[MONTO IMPUESTO]],"")</f>
        <v/>
      </c>
      <c r="J19" s="9"/>
      <c r="K19" s="9"/>
      <c r="L19" s="10"/>
      <c r="M19" s="11"/>
    </row>
    <row r="20" spans="2:13" ht="19" thickBot="1" x14ac:dyDescent="0.4">
      <c r="B20" s="38"/>
      <c r="C20" s="47"/>
      <c r="D20" s="51" t="str">
        <f>IF(C20="","",TEXT(Tabla_Credito[[#This Row],[FECHA]],"MMMM"))</f>
        <v/>
      </c>
      <c r="E20" s="49"/>
      <c r="F20" s="39"/>
      <c r="G20" s="68"/>
      <c r="H20" s="40" t="str">
        <f>IF(Tabla_Credito[[#This Row],[%]]="","",Tabla_Credito[[#This Row],[BASE IMPONIBLE]]*Tabla_Credito[[#This Row],[%]])</f>
        <v/>
      </c>
      <c r="I20" s="44" t="str">
        <f>IFERROR(Tabla_Credito[[#This Row],[BASE IMPONIBLE]]+Tabla_Credito[[#This Row],[MONTO IMPUESTO]],"")</f>
        <v/>
      </c>
      <c r="J20" s="9"/>
      <c r="K20" s="9"/>
      <c r="L20" s="10"/>
      <c r="M20" s="11"/>
    </row>
    <row r="21" spans="2:13" ht="19" thickBot="1" x14ac:dyDescent="0.4">
      <c r="B21" s="38"/>
      <c r="C21" s="47"/>
      <c r="D21" s="51" t="str">
        <f>IF(C21="","",TEXT(Tabla_Credito[[#This Row],[FECHA]],"MMMM"))</f>
        <v/>
      </c>
      <c r="E21" s="49"/>
      <c r="F21" s="39"/>
      <c r="G21" s="68"/>
      <c r="H21" s="40" t="str">
        <f>IF(Tabla_Credito[[#This Row],[%]]="","",Tabla_Credito[[#This Row],[BASE IMPONIBLE]]*Tabla_Credito[[#This Row],[%]])</f>
        <v/>
      </c>
      <c r="I21" s="44" t="str">
        <f>IFERROR(Tabla_Credito[[#This Row],[BASE IMPONIBLE]]+Tabla_Credito[[#This Row],[MONTO IMPUESTO]],"")</f>
        <v/>
      </c>
      <c r="J21" s="9"/>
      <c r="K21" s="9"/>
      <c r="L21" s="10"/>
      <c r="M21" s="11"/>
    </row>
    <row r="22" spans="2:13" ht="19" thickBot="1" x14ac:dyDescent="0.4">
      <c r="B22" s="38"/>
      <c r="C22" s="47"/>
      <c r="D22" s="51" t="str">
        <f>IF(C22="","",TEXT(Tabla_Credito[[#This Row],[FECHA]],"MMMM"))</f>
        <v/>
      </c>
      <c r="E22" s="49"/>
      <c r="F22" s="39"/>
      <c r="G22" s="68"/>
      <c r="H22" s="40" t="str">
        <f>IF(Tabla_Credito[[#This Row],[%]]="","",Tabla_Credito[[#This Row],[BASE IMPONIBLE]]*Tabla_Credito[[#This Row],[%]])</f>
        <v/>
      </c>
      <c r="I22" s="44" t="str">
        <f>IFERROR(Tabla_Credito[[#This Row],[BASE IMPONIBLE]]+Tabla_Credito[[#This Row],[MONTO IMPUESTO]],"")</f>
        <v/>
      </c>
      <c r="J22" s="9"/>
      <c r="K22" s="9"/>
      <c r="L22" s="10"/>
      <c r="M22" s="11"/>
    </row>
    <row r="23" spans="2:13" ht="19" thickBot="1" x14ac:dyDescent="0.4">
      <c r="B23" s="38"/>
      <c r="C23" s="47"/>
      <c r="D23" s="51" t="str">
        <f>IF(C23="","",TEXT(Tabla_Credito[[#This Row],[FECHA]],"MMMM"))</f>
        <v/>
      </c>
      <c r="E23" s="49"/>
      <c r="F23" s="39"/>
      <c r="G23" s="68"/>
      <c r="H23" s="40" t="str">
        <f>IF(Tabla_Credito[[#This Row],[%]]="","",Tabla_Credito[[#This Row],[BASE IMPONIBLE]]*Tabla_Credito[[#This Row],[%]])</f>
        <v/>
      </c>
      <c r="I23" s="44" t="str">
        <f>IFERROR(Tabla_Credito[[#This Row],[BASE IMPONIBLE]]+Tabla_Credito[[#This Row],[MONTO IMPUESTO]],"")</f>
        <v/>
      </c>
      <c r="J23" s="9"/>
      <c r="K23" s="9"/>
      <c r="L23" s="10"/>
      <c r="M23" s="11"/>
    </row>
    <row r="24" spans="2:13" ht="19" thickBot="1" x14ac:dyDescent="0.4">
      <c r="B24" s="38"/>
      <c r="C24" s="47"/>
      <c r="D24" s="51" t="str">
        <f>IF(C24="","",TEXT(Tabla_Credito[[#This Row],[FECHA]],"MMMM"))</f>
        <v/>
      </c>
      <c r="E24" s="49"/>
      <c r="F24" s="39"/>
      <c r="G24" s="68"/>
      <c r="H24" s="40" t="str">
        <f>IF(Tabla_Credito[[#This Row],[%]]="","",Tabla_Credito[[#This Row],[BASE IMPONIBLE]]*Tabla_Credito[[#This Row],[%]])</f>
        <v/>
      </c>
      <c r="I24" s="44" t="str">
        <f>IFERROR(Tabla_Credito[[#This Row],[BASE IMPONIBLE]]+Tabla_Credito[[#This Row],[MONTO IMPUESTO]],"")</f>
        <v/>
      </c>
      <c r="J24" s="9"/>
      <c r="K24" s="9"/>
      <c r="L24" s="10"/>
      <c r="M24" s="11"/>
    </row>
    <row r="25" spans="2:13" ht="19" thickBot="1" x14ac:dyDescent="0.4">
      <c r="B25" s="38"/>
      <c r="C25" s="47"/>
      <c r="D25" s="51" t="str">
        <f>IF(C25="","",TEXT(Tabla_Credito[[#This Row],[FECHA]],"MMMM"))</f>
        <v/>
      </c>
      <c r="E25" s="49"/>
      <c r="F25" s="39"/>
      <c r="G25" s="68"/>
      <c r="H25" s="40" t="str">
        <f>IF(Tabla_Credito[[#This Row],[%]]="","",Tabla_Credito[[#This Row],[BASE IMPONIBLE]]*Tabla_Credito[[#This Row],[%]])</f>
        <v/>
      </c>
      <c r="I25" s="44" t="str">
        <f>IFERROR(Tabla_Credito[[#This Row],[BASE IMPONIBLE]]+Tabla_Credito[[#This Row],[MONTO IMPUESTO]],"")</f>
        <v/>
      </c>
      <c r="J25" s="9"/>
      <c r="K25" s="9"/>
      <c r="L25" s="10"/>
      <c r="M25" s="11"/>
    </row>
    <row r="26" spans="2:13" ht="19" thickBot="1" x14ac:dyDescent="0.4">
      <c r="B26" s="38"/>
      <c r="C26" s="47"/>
      <c r="D26" s="51" t="str">
        <f>IF(C26="","",TEXT(Tabla_Credito[[#This Row],[FECHA]],"MMMM"))</f>
        <v/>
      </c>
      <c r="E26" s="49"/>
      <c r="F26" s="39"/>
      <c r="G26" s="68"/>
      <c r="H26" s="40" t="str">
        <f>IF(Tabla_Credito[[#This Row],[%]]="","",Tabla_Credito[[#This Row],[BASE IMPONIBLE]]*Tabla_Credito[[#This Row],[%]])</f>
        <v/>
      </c>
      <c r="I26" s="44" t="str">
        <f>IFERROR(Tabla_Credito[[#This Row],[BASE IMPONIBLE]]+Tabla_Credito[[#This Row],[MONTO IMPUESTO]],"")</f>
        <v/>
      </c>
      <c r="J26" s="9"/>
      <c r="K26" s="9"/>
      <c r="L26" s="10"/>
      <c r="M26" s="11"/>
    </row>
    <row r="27" spans="2:13" ht="19" thickBot="1" x14ac:dyDescent="0.4">
      <c r="B27" s="38"/>
      <c r="C27" s="47"/>
      <c r="D27" s="51" t="str">
        <f>IF(C27="","",TEXT(Tabla_Credito[[#This Row],[FECHA]],"MMMM"))</f>
        <v/>
      </c>
      <c r="E27" s="49"/>
      <c r="F27" s="39"/>
      <c r="G27" s="68"/>
      <c r="H27" s="43" t="str">
        <f>IF(Tabla_Credito[[#This Row],[%]]="","",Tabla_Credito[[#This Row],[BASE IMPONIBLE]]*Tabla_Credito[[#This Row],[%]])</f>
        <v/>
      </c>
      <c r="I27" s="45" t="str">
        <f>IFERROR(Tabla_Credito[[#This Row],[BASE IMPONIBLE]]+Tabla_Credito[[#This Row],[MONTO IMPUESTO]],"")</f>
        <v/>
      </c>
      <c r="J27" s="9"/>
      <c r="K27" s="9"/>
      <c r="L27" s="10"/>
      <c r="M27" s="11"/>
    </row>
    <row r="28" spans="2:13" x14ac:dyDescent="0.35">
      <c r="B28" s="24"/>
      <c r="C28" s="25"/>
      <c r="D28" s="26"/>
      <c r="E28" s="27"/>
      <c r="F28" s="28"/>
      <c r="G28" s="29"/>
      <c r="H28" s="9"/>
      <c r="I28" s="28"/>
      <c r="J28" s="9"/>
      <c r="K28" s="9"/>
      <c r="L28" s="10"/>
      <c r="M28" s="11"/>
    </row>
    <row r="29" spans="2:13" x14ac:dyDescent="0.35">
      <c r="B29" s="24"/>
      <c r="C29" s="25"/>
      <c r="D29" s="26"/>
      <c r="E29" s="27"/>
      <c r="F29" s="28"/>
      <c r="G29" s="29"/>
      <c r="H29" s="9"/>
      <c r="I29" s="28"/>
      <c r="J29" s="9"/>
      <c r="K29" s="9"/>
      <c r="L29" s="10"/>
      <c r="M29" s="11"/>
    </row>
    <row r="30" spans="2:13" x14ac:dyDescent="0.35">
      <c r="B30" s="24"/>
      <c r="C30" s="25"/>
      <c r="D30" s="26"/>
      <c r="E30" s="27"/>
      <c r="F30" s="28"/>
      <c r="G30" s="29"/>
      <c r="H30" s="9"/>
      <c r="I30" s="28"/>
      <c r="J30" s="9"/>
      <c r="K30" s="9"/>
      <c r="L30" s="10"/>
      <c r="M30" s="11"/>
    </row>
    <row r="31" spans="2:13" x14ac:dyDescent="0.35">
      <c r="B31" s="24"/>
      <c r="C31" s="25"/>
      <c r="D31" s="26"/>
      <c r="E31" s="27"/>
      <c r="F31" s="28"/>
      <c r="G31" s="29"/>
      <c r="H31" s="9"/>
      <c r="I31" s="28"/>
      <c r="J31" s="9"/>
      <c r="K31" s="9"/>
      <c r="L31" s="10"/>
      <c r="M31" s="11"/>
    </row>
    <row r="32" spans="2:13" x14ac:dyDescent="0.35">
      <c r="B32" s="24"/>
      <c r="C32" s="25"/>
      <c r="D32" s="26"/>
      <c r="E32" s="27"/>
      <c r="F32" s="28"/>
      <c r="G32" s="29"/>
      <c r="H32" s="9"/>
      <c r="I32" s="28"/>
      <c r="J32" s="9"/>
      <c r="K32" s="9"/>
      <c r="L32" s="10"/>
      <c r="M32" s="11"/>
    </row>
    <row r="33" spans="2:13" x14ac:dyDescent="0.35">
      <c r="B33" s="24"/>
      <c r="C33" s="25"/>
      <c r="D33" s="26"/>
      <c r="E33" s="27"/>
      <c r="F33" s="28"/>
      <c r="G33" s="29"/>
      <c r="H33" s="9"/>
      <c r="I33" s="28"/>
      <c r="J33" s="9"/>
      <c r="K33" s="9"/>
      <c r="L33" s="10"/>
      <c r="M33" s="11"/>
    </row>
    <row r="34" spans="2:13" x14ac:dyDescent="0.35">
      <c r="B34" s="24"/>
      <c r="C34" s="25"/>
      <c r="D34" s="26"/>
      <c r="E34" s="27"/>
      <c r="F34" s="28"/>
      <c r="G34" s="29"/>
      <c r="H34" s="9"/>
      <c r="I34" s="28"/>
      <c r="J34" s="9"/>
      <c r="K34" s="9"/>
      <c r="L34" s="10"/>
      <c r="M34" s="11"/>
    </row>
    <row r="35" spans="2:13" x14ac:dyDescent="0.35">
      <c r="B35" s="24"/>
      <c r="C35" s="25"/>
      <c r="D35" s="26"/>
      <c r="E35" s="27"/>
      <c r="F35" s="28"/>
      <c r="G35" s="29"/>
      <c r="H35" s="9"/>
      <c r="I35" s="28"/>
      <c r="J35" s="9"/>
      <c r="K35" s="9"/>
      <c r="L35" s="10"/>
      <c r="M35" s="11"/>
    </row>
    <row r="36" spans="2:13" x14ac:dyDescent="0.35">
      <c r="B36" s="24"/>
      <c r="C36" s="25"/>
      <c r="D36" s="26"/>
      <c r="E36" s="27"/>
      <c r="F36" s="28"/>
      <c r="G36" s="29"/>
      <c r="H36" s="9"/>
      <c r="I36" s="28"/>
      <c r="J36" s="9"/>
      <c r="K36" s="9"/>
      <c r="L36" s="10"/>
      <c r="M36" s="11"/>
    </row>
    <row r="37" spans="2:13" x14ac:dyDescent="0.35">
      <c r="B37" s="24"/>
      <c r="C37" s="25"/>
      <c r="D37" s="26"/>
      <c r="E37" s="27"/>
      <c r="F37" s="28"/>
      <c r="G37" s="29"/>
      <c r="H37" s="9"/>
      <c r="I37" s="28"/>
      <c r="J37" s="9"/>
      <c r="K37" s="9"/>
      <c r="L37" s="10"/>
      <c r="M37" s="11"/>
    </row>
    <row r="38" spans="2:13" x14ac:dyDescent="0.35">
      <c r="B38" s="24"/>
      <c r="C38" s="25"/>
      <c r="D38" s="26"/>
      <c r="E38" s="27"/>
      <c r="F38" s="28"/>
      <c r="G38" s="29"/>
      <c r="H38" s="9"/>
      <c r="I38" s="28"/>
      <c r="J38" s="9"/>
      <c r="K38" s="9"/>
      <c r="L38" s="10"/>
      <c r="M38" s="11"/>
    </row>
    <row r="39" spans="2:13" x14ac:dyDescent="0.35">
      <c r="B39" s="24"/>
      <c r="C39" s="25"/>
      <c r="D39" s="26"/>
      <c r="E39" s="27"/>
      <c r="F39" s="28"/>
      <c r="G39" s="29"/>
      <c r="H39" s="9"/>
      <c r="I39" s="28"/>
      <c r="J39" s="9"/>
      <c r="K39" s="9"/>
      <c r="L39" s="10"/>
      <c r="M39" s="11"/>
    </row>
    <row r="40" spans="2:13" x14ac:dyDescent="0.35">
      <c r="B40" s="24"/>
      <c r="C40" s="25"/>
      <c r="D40" s="26"/>
      <c r="E40" s="27"/>
      <c r="F40" s="28"/>
      <c r="G40" s="29"/>
      <c r="H40" s="9"/>
      <c r="I40" s="28"/>
      <c r="J40" s="9"/>
      <c r="K40" s="9"/>
      <c r="L40" s="10"/>
      <c r="M40" s="11"/>
    </row>
    <row r="41" spans="2:13" x14ac:dyDescent="0.35">
      <c r="B41" s="24"/>
      <c r="C41" s="25"/>
      <c r="D41" s="26"/>
      <c r="E41" s="27"/>
      <c r="F41" s="28"/>
      <c r="G41" s="29"/>
      <c r="H41" s="9"/>
      <c r="I41" s="28"/>
      <c r="J41" s="9"/>
      <c r="K41" s="9"/>
      <c r="L41" s="10"/>
      <c r="M41" s="11"/>
    </row>
    <row r="42" spans="2:13" x14ac:dyDescent="0.35">
      <c r="B42" s="24"/>
      <c r="C42" s="25"/>
      <c r="D42" s="26"/>
      <c r="E42" s="27"/>
      <c r="F42" s="28"/>
      <c r="G42" s="29"/>
      <c r="H42" s="9"/>
      <c r="I42" s="28"/>
      <c r="J42" s="9"/>
      <c r="K42" s="9"/>
      <c r="L42" s="10"/>
      <c r="M42" s="11"/>
    </row>
    <row r="43" spans="2:13" x14ac:dyDescent="0.35">
      <c r="B43" s="24"/>
      <c r="C43" s="25"/>
      <c r="D43" s="26"/>
      <c r="E43" s="27"/>
      <c r="F43" s="28"/>
      <c r="G43" s="29"/>
      <c r="H43" s="9"/>
      <c r="I43" s="28"/>
      <c r="J43" s="9"/>
      <c r="K43" s="9"/>
      <c r="L43" s="10"/>
      <c r="M43" s="11"/>
    </row>
    <row r="44" spans="2:13" x14ac:dyDescent="0.35">
      <c r="B44" s="24"/>
      <c r="C44" s="25"/>
      <c r="D44" s="26"/>
      <c r="E44" s="27"/>
      <c r="F44" s="28"/>
      <c r="G44" s="29"/>
      <c r="H44" s="9"/>
      <c r="I44" s="28"/>
      <c r="J44" s="9"/>
      <c r="K44" s="9"/>
      <c r="L44" s="10"/>
      <c r="M44" s="11"/>
    </row>
    <row r="45" spans="2:13" x14ac:dyDescent="0.35">
      <c r="B45" s="24"/>
      <c r="C45" s="25"/>
      <c r="D45" s="26"/>
      <c r="E45" s="27"/>
      <c r="F45" s="28"/>
      <c r="G45" s="29"/>
      <c r="H45" s="9"/>
      <c r="I45" s="28"/>
      <c r="J45" s="9"/>
      <c r="K45" s="9"/>
      <c r="L45" s="10"/>
      <c r="M45" s="11"/>
    </row>
    <row r="46" spans="2:13" x14ac:dyDescent="0.35">
      <c r="B46" s="24"/>
      <c r="C46" s="25"/>
      <c r="D46" s="26"/>
      <c r="E46" s="27"/>
      <c r="F46" s="28"/>
      <c r="G46" s="29"/>
      <c r="H46" s="9"/>
      <c r="I46" s="28"/>
      <c r="J46" s="9"/>
      <c r="K46" s="9"/>
      <c r="L46" s="10"/>
      <c r="M46" s="11"/>
    </row>
    <row r="47" spans="2:13" x14ac:dyDescent="0.35">
      <c r="B47" s="24"/>
      <c r="C47" s="25"/>
      <c r="D47" s="26"/>
      <c r="E47" s="27"/>
      <c r="F47" s="28"/>
      <c r="G47" s="29"/>
      <c r="H47" s="9"/>
      <c r="I47" s="28"/>
      <c r="J47" s="9"/>
      <c r="K47" s="9"/>
      <c r="L47" s="10"/>
      <c r="M47" s="11"/>
    </row>
    <row r="48" spans="2:13" x14ac:dyDescent="0.35">
      <c r="B48" s="24"/>
      <c r="C48" s="25"/>
      <c r="D48" s="26"/>
      <c r="E48" s="27"/>
      <c r="F48" s="28"/>
      <c r="G48" s="29"/>
      <c r="H48" s="9"/>
      <c r="I48" s="28"/>
      <c r="J48" s="9"/>
      <c r="K48" s="9"/>
      <c r="L48" s="10"/>
      <c r="M48" s="11"/>
    </row>
    <row r="49" spans="2:13" x14ac:dyDescent="0.35">
      <c r="B49" s="24"/>
      <c r="C49" s="25"/>
      <c r="D49" s="26"/>
      <c r="E49" s="27"/>
      <c r="F49" s="28"/>
      <c r="G49" s="29"/>
      <c r="H49" s="9"/>
      <c r="I49" s="28"/>
      <c r="J49" s="9"/>
      <c r="K49" s="9"/>
      <c r="L49" s="10"/>
      <c r="M49" s="11"/>
    </row>
    <row r="50" spans="2:13" x14ac:dyDescent="0.35">
      <c r="B50" s="24"/>
      <c r="C50" s="25"/>
      <c r="D50" s="26"/>
      <c r="E50" s="27"/>
      <c r="F50" s="28"/>
      <c r="G50" s="29"/>
      <c r="H50" s="9"/>
      <c r="I50" s="28"/>
      <c r="J50" s="9"/>
      <c r="K50" s="9"/>
      <c r="L50" s="10"/>
      <c r="M50" s="11"/>
    </row>
    <row r="51" spans="2:13" x14ac:dyDescent="0.35">
      <c r="B51" s="24"/>
      <c r="C51" s="25"/>
      <c r="D51" s="26"/>
      <c r="E51" s="27"/>
      <c r="F51" s="28"/>
      <c r="G51" s="29"/>
      <c r="H51" s="9"/>
      <c r="I51" s="28"/>
      <c r="J51" s="9"/>
      <c r="K51" s="9"/>
      <c r="L51" s="10"/>
      <c r="M51" s="11"/>
    </row>
    <row r="52" spans="2:13" x14ac:dyDescent="0.35">
      <c r="B52" s="24"/>
      <c r="C52" s="25"/>
      <c r="D52" s="26"/>
      <c r="E52" s="27"/>
      <c r="F52" s="28"/>
      <c r="G52" s="29"/>
      <c r="H52" s="9"/>
      <c r="I52" s="28"/>
      <c r="J52" s="9"/>
      <c r="K52" s="9"/>
      <c r="L52" s="10"/>
      <c r="M52" s="11"/>
    </row>
    <row r="53" spans="2:13" x14ac:dyDescent="0.35">
      <c r="B53" s="24"/>
      <c r="C53" s="25"/>
      <c r="D53" s="26"/>
      <c r="E53" s="27"/>
      <c r="F53" s="28"/>
      <c r="G53" s="29"/>
      <c r="H53" s="9"/>
      <c r="I53" s="28"/>
      <c r="J53" s="9"/>
      <c r="K53" s="9"/>
      <c r="L53" s="10"/>
      <c r="M53" s="11"/>
    </row>
    <row r="54" spans="2:13" x14ac:dyDescent="0.35">
      <c r="B54" s="24"/>
      <c r="C54" s="25"/>
      <c r="D54" s="26"/>
      <c r="E54" s="27"/>
      <c r="F54" s="28"/>
      <c r="G54" s="29"/>
      <c r="H54" s="9"/>
      <c r="I54" s="28"/>
      <c r="J54" s="9"/>
      <c r="K54" s="9"/>
      <c r="L54" s="10"/>
      <c r="M54" s="11"/>
    </row>
    <row r="55" spans="2:13" x14ac:dyDescent="0.35">
      <c r="B55" s="24"/>
      <c r="C55" s="25"/>
      <c r="D55" s="26"/>
      <c r="E55" s="27"/>
      <c r="F55" s="28"/>
      <c r="G55" s="29"/>
      <c r="H55" s="9"/>
      <c r="I55" s="28"/>
      <c r="J55" s="9"/>
      <c r="K55" s="9"/>
      <c r="L55" s="10"/>
      <c r="M55" s="11"/>
    </row>
    <row r="56" spans="2:13" x14ac:dyDescent="0.35">
      <c r="B56" s="24"/>
      <c r="C56" s="25"/>
      <c r="D56" s="26"/>
      <c r="E56" s="27"/>
      <c r="F56" s="28"/>
      <c r="G56" s="29"/>
      <c r="H56" s="9"/>
      <c r="I56" s="28"/>
      <c r="J56" s="9"/>
      <c r="K56" s="9"/>
      <c r="L56" s="10"/>
      <c r="M56" s="11"/>
    </row>
    <row r="57" spans="2:13" x14ac:dyDescent="0.35">
      <c r="B57" s="24"/>
      <c r="C57" s="25"/>
      <c r="D57" s="26"/>
      <c r="E57" s="27"/>
      <c r="F57" s="28"/>
      <c r="G57" s="29"/>
      <c r="H57" s="9"/>
      <c r="I57" s="28"/>
      <c r="J57" s="9"/>
      <c r="K57" s="9"/>
      <c r="L57" s="10"/>
      <c r="M57" s="11"/>
    </row>
    <row r="58" spans="2:13" x14ac:dyDescent="0.35">
      <c r="B58" s="24"/>
      <c r="C58" s="25"/>
      <c r="D58" s="26"/>
      <c r="E58" s="27"/>
      <c r="F58" s="28"/>
      <c r="G58" s="29"/>
      <c r="H58" s="9"/>
      <c r="I58" s="28"/>
      <c r="J58" s="9"/>
      <c r="K58" s="9"/>
      <c r="L58" s="10"/>
      <c r="M58" s="11"/>
    </row>
    <row r="59" spans="2:13" x14ac:dyDescent="0.35">
      <c r="B59" s="24"/>
      <c r="C59" s="25"/>
      <c r="D59" s="26"/>
      <c r="E59" s="27"/>
      <c r="F59" s="28"/>
      <c r="G59" s="29"/>
      <c r="H59" s="9"/>
      <c r="I59" s="28"/>
      <c r="J59" s="9"/>
      <c r="K59" s="9"/>
      <c r="L59" s="10"/>
      <c r="M59" s="11"/>
    </row>
    <row r="60" spans="2:13" x14ac:dyDescent="0.35">
      <c r="B60" s="24"/>
      <c r="C60" s="25"/>
      <c r="D60" s="26"/>
      <c r="E60" s="27"/>
      <c r="F60" s="28"/>
      <c r="G60" s="29"/>
      <c r="H60" s="9"/>
      <c r="I60" s="28"/>
      <c r="J60" s="9"/>
      <c r="K60" s="9"/>
      <c r="L60" s="10"/>
      <c r="M60" s="11"/>
    </row>
    <row r="61" spans="2:13" x14ac:dyDescent="0.35">
      <c r="B61" s="24"/>
      <c r="C61" s="25"/>
      <c r="D61" s="26"/>
      <c r="E61" s="27"/>
      <c r="F61" s="28"/>
      <c r="G61" s="29"/>
      <c r="H61" s="9"/>
      <c r="I61" s="28"/>
      <c r="J61" s="9"/>
      <c r="K61" s="9"/>
      <c r="L61" s="10"/>
      <c r="M61" s="11"/>
    </row>
    <row r="62" spans="2:13" x14ac:dyDescent="0.35">
      <c r="B62" s="24"/>
      <c r="C62" s="25"/>
      <c r="D62" s="26"/>
      <c r="E62" s="27"/>
      <c r="F62" s="28"/>
      <c r="G62" s="29"/>
      <c r="H62" s="9"/>
      <c r="I62" s="28"/>
      <c r="J62" s="9"/>
      <c r="K62" s="9"/>
      <c r="L62" s="10"/>
      <c r="M62" s="11"/>
    </row>
    <row r="63" spans="2:13" x14ac:dyDescent="0.35">
      <c r="B63" s="24"/>
      <c r="C63" s="25"/>
      <c r="D63" s="26"/>
      <c r="E63" s="27"/>
      <c r="F63" s="28"/>
      <c r="G63" s="29"/>
      <c r="H63" s="9"/>
      <c r="I63" s="28"/>
      <c r="J63" s="9"/>
      <c r="K63" s="9"/>
      <c r="L63" s="10"/>
      <c r="M63" s="11"/>
    </row>
    <row r="64" spans="2:13" x14ac:dyDescent="0.35">
      <c r="B64" s="24"/>
      <c r="C64" s="25"/>
      <c r="D64" s="26"/>
      <c r="E64" s="27"/>
      <c r="F64" s="28"/>
      <c r="G64" s="29"/>
      <c r="H64" s="9"/>
      <c r="I64" s="28"/>
      <c r="J64" s="9"/>
      <c r="K64" s="9"/>
      <c r="L64" s="10"/>
      <c r="M64" s="11"/>
    </row>
    <row r="65" spans="2:13" x14ac:dyDescent="0.35">
      <c r="B65" s="24"/>
      <c r="C65" s="25"/>
      <c r="D65" s="26"/>
      <c r="E65" s="27"/>
      <c r="F65" s="28"/>
      <c r="G65" s="29"/>
      <c r="H65" s="9"/>
      <c r="I65" s="28"/>
      <c r="J65" s="9"/>
      <c r="K65" s="9"/>
      <c r="L65" s="10"/>
      <c r="M65" s="11"/>
    </row>
    <row r="66" spans="2:13" x14ac:dyDescent="0.35">
      <c r="B66" s="24"/>
      <c r="C66" s="25"/>
      <c r="D66" s="26"/>
      <c r="E66" s="27"/>
      <c r="F66" s="28"/>
      <c r="G66" s="29"/>
      <c r="H66" s="9"/>
      <c r="I66" s="28"/>
      <c r="J66" s="9"/>
      <c r="K66" s="9"/>
      <c r="L66" s="10"/>
      <c r="M66" s="11"/>
    </row>
    <row r="67" spans="2:13" x14ac:dyDescent="0.35">
      <c r="B67" s="24"/>
      <c r="C67" s="25"/>
      <c r="D67" s="26"/>
      <c r="E67" s="27"/>
      <c r="F67" s="28"/>
      <c r="G67" s="29"/>
      <c r="H67" s="9"/>
      <c r="I67" s="28"/>
      <c r="J67" s="9"/>
      <c r="K67" s="9"/>
      <c r="L67" s="10"/>
      <c r="M67" s="11"/>
    </row>
    <row r="68" spans="2:13" x14ac:dyDescent="0.35">
      <c r="B68" s="24"/>
      <c r="C68" s="25"/>
      <c r="D68" s="26"/>
      <c r="E68" s="27"/>
      <c r="F68" s="28"/>
      <c r="G68" s="29"/>
      <c r="H68" s="9"/>
      <c r="I68" s="28"/>
      <c r="J68" s="9"/>
      <c r="K68" s="9"/>
      <c r="L68" s="10"/>
      <c r="M68" s="11"/>
    </row>
    <row r="69" spans="2:13" x14ac:dyDescent="0.35">
      <c r="B69" s="24"/>
      <c r="C69" s="25"/>
      <c r="D69" s="26"/>
      <c r="E69" s="27"/>
      <c r="F69" s="28"/>
      <c r="G69" s="29"/>
      <c r="H69" s="9"/>
      <c r="I69" s="28"/>
      <c r="J69" s="9"/>
      <c r="K69" s="9"/>
      <c r="L69" s="10"/>
      <c r="M69" s="11"/>
    </row>
    <row r="70" spans="2:13" x14ac:dyDescent="0.35">
      <c r="B70" s="24"/>
      <c r="C70" s="25"/>
      <c r="D70" s="26"/>
      <c r="E70" s="27"/>
      <c r="F70" s="28"/>
      <c r="G70" s="29"/>
      <c r="H70" s="9"/>
      <c r="I70" s="28"/>
      <c r="J70" s="9"/>
      <c r="K70" s="9"/>
      <c r="L70" s="10"/>
      <c r="M70" s="11"/>
    </row>
    <row r="71" spans="2:13" x14ac:dyDescent="0.35">
      <c r="B71" s="24"/>
      <c r="C71" s="25"/>
      <c r="D71" s="26"/>
      <c r="E71" s="27"/>
      <c r="F71" s="28"/>
      <c r="G71" s="29"/>
      <c r="H71" s="9"/>
      <c r="I71" s="28"/>
      <c r="J71" s="9"/>
      <c r="K71" s="9"/>
      <c r="L71" s="10"/>
      <c r="M71" s="11"/>
    </row>
    <row r="72" spans="2:13" x14ac:dyDescent="0.35">
      <c r="B72" s="24"/>
      <c r="C72" s="25"/>
      <c r="D72" s="26"/>
      <c r="E72" s="27"/>
      <c r="F72" s="28"/>
      <c r="G72" s="29"/>
      <c r="H72" s="9"/>
      <c r="I72" s="28"/>
      <c r="J72" s="9"/>
      <c r="K72" s="9"/>
      <c r="L72" s="10"/>
      <c r="M72" s="11"/>
    </row>
    <row r="73" spans="2:13" x14ac:dyDescent="0.35">
      <c r="B73" s="24"/>
      <c r="C73" s="25"/>
      <c r="D73" s="26"/>
      <c r="E73" s="27"/>
      <c r="F73" s="28"/>
      <c r="G73" s="29"/>
      <c r="H73" s="9"/>
      <c r="I73" s="28"/>
      <c r="J73" s="9"/>
      <c r="K73" s="9"/>
      <c r="L73" s="10"/>
      <c r="M73" s="11"/>
    </row>
    <row r="74" spans="2:13" x14ac:dyDescent="0.35">
      <c r="B74" s="72"/>
      <c r="C74" s="72"/>
      <c r="D74" s="72"/>
      <c r="E74" s="72"/>
      <c r="F74" s="12"/>
      <c r="G74" s="12"/>
      <c r="H74" s="12"/>
      <c r="I74" s="12"/>
      <c r="J74" s="12"/>
      <c r="K74" s="13"/>
      <c r="L74" s="12"/>
      <c r="M74" s="14"/>
    </row>
  </sheetData>
  <mergeCells count="2">
    <mergeCell ref="G7:H7"/>
    <mergeCell ref="B74:E74"/>
  </mergeCells>
  <dataValidations disablePrompts="1" count="8">
    <dataValidation allowBlank="1" showErrorMessage="1" promptTitle="BASE IMPONIBLE - Importe" prompt="sobre el que se calcula" sqref="H8:I8" xr:uid="{00000000-0002-0000-0200-000000000000}"/>
    <dataValidation allowBlank="1" showErrorMessage="1" sqref="C8" xr:uid="{00000000-0002-0000-0200-000001000000}"/>
    <dataValidation allowBlank="1" showErrorMessage="1" promptTitle="NÚMERO DE FACTURA (Opcional)" prompt="Te ayudará localización" sqref="B8" xr:uid="{00000000-0002-0000-0200-000002000000}"/>
    <dataValidation allowBlank="1" showErrorMessage="1" promptTitle="MES de FACTURACIÓN" prompt="Elegir de la lista" sqref="D8" xr:uid="{00000000-0002-0000-0200-000003000000}"/>
    <dataValidation allowBlank="1" showErrorMessage="1" promptTitle="Denominación del cliente" prompt="IMPRESCINDIBLE" sqref="E8" xr:uid="{00000000-0002-0000-0200-000004000000}"/>
    <dataValidation allowBlank="1" showInputMessage="1" showErrorMessage="1" promptTitle="Importe total facturado " prompt="Sin IVA " sqref="F8" xr:uid="{00000000-0002-0000-0200-000005000000}"/>
    <dataValidation allowBlank="1" showInputMessage="1" showErrorMessage="1" promptTitle="MES de VENCIMIENTO" prompt="Mes pago - opcional" sqref="M7:M8" xr:uid="{00000000-0002-0000-0200-000006000000}"/>
    <dataValidation allowBlank="1" showInputMessage="1" showErrorMessage="1" promptTitle="BASE IMPONIBLE - Importe" prompt="sobre el que se calcula" sqref="J8" xr:uid="{00000000-0002-0000-0200-000007000000}"/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1"/>
  <sheetViews>
    <sheetView showGridLines="0" tabSelected="1" topLeftCell="A4" zoomScale="70" zoomScaleNormal="70" workbookViewId="0">
      <selection activeCell="Q8" sqref="Q8"/>
    </sheetView>
  </sheetViews>
  <sheetFormatPr baseColWidth="10" defaultRowHeight="14.5" x14ac:dyDescent="0.35"/>
  <cols>
    <col min="1" max="1" width="4" customWidth="1"/>
    <col min="2" max="2" width="19.453125" customWidth="1"/>
    <col min="3" max="4" width="15.7265625" bestFit="1" customWidth="1"/>
    <col min="5" max="5" width="17.26953125" bestFit="1" customWidth="1"/>
    <col min="6" max="7" width="15.7265625" bestFit="1" customWidth="1"/>
    <col min="8" max="10" width="11.7265625" bestFit="1" customWidth="1"/>
    <col min="11" max="11" width="14.54296875" bestFit="1" customWidth="1"/>
    <col min="12" max="12" width="14.1796875" customWidth="1"/>
    <col min="13" max="13" width="14.81640625" customWidth="1"/>
    <col min="14" max="14" width="13.453125" customWidth="1"/>
  </cols>
  <sheetData>
    <row r="2" spans="1:15" ht="55" customHeight="1" x14ac:dyDescent="0.3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</row>
    <row r="5" spans="1:15" ht="17.5" thickBot="1" x14ac:dyDescent="0.4">
      <c r="C5" s="52" t="s">
        <v>26</v>
      </c>
      <c r="D5" s="52" t="s">
        <v>27</v>
      </c>
      <c r="E5" s="52" t="s">
        <v>28</v>
      </c>
      <c r="F5" s="52" t="s">
        <v>29</v>
      </c>
      <c r="G5" s="52" t="s">
        <v>30</v>
      </c>
      <c r="H5" s="52" t="s">
        <v>31</v>
      </c>
      <c r="I5" s="52" t="s">
        <v>32</v>
      </c>
      <c r="J5" s="52" t="s">
        <v>33</v>
      </c>
      <c r="K5" s="52" t="s">
        <v>34</v>
      </c>
      <c r="L5" s="52" t="s">
        <v>35</v>
      </c>
      <c r="M5" s="52" t="s">
        <v>36</v>
      </c>
      <c r="N5" s="52" t="s">
        <v>37</v>
      </c>
    </row>
    <row r="6" spans="1:15" ht="17.5" thickBot="1" x14ac:dyDescent="0.4">
      <c r="B6" s="53" t="s">
        <v>10</v>
      </c>
      <c r="C6" s="55">
        <f>SUMIF(Tabla_Debito[[MES]:[MES]],'Liquidación IVA'!C5,Tabla_Debito[[MONTO IMPUESTO]:[MONTO IMPUESTO]])</f>
        <v>210</v>
      </c>
      <c r="D6" s="55">
        <f>SUMIF(Tabla_Debito[[MES]:[MES]],'Liquidación IVA'!D5,Tabla_Debito[[MONTO IMPUESTO]:[MONTO IMPUESTO]])</f>
        <v>1470</v>
      </c>
      <c r="E6" s="55">
        <f>SUMIF(Tabla_Debito[[MES]:[MES]],'Liquidación IVA'!E5,Tabla_Debito[[MONTO IMPUESTO]:[MONTO IMPUESTO]])</f>
        <v>31657.5</v>
      </c>
      <c r="F6" s="55">
        <f>SUMIF(Tabla_Debito[[MES]:[MES]],'Liquidación IVA'!F5,Tabla_Debito[[MONTO IMPUESTO]:[MONTO IMPUESTO]])</f>
        <v>0</v>
      </c>
      <c r="G6" s="55">
        <f>SUMIF(Tabla_Debito[[MES]:[MES]],'Liquidación IVA'!G5,Tabla_Debito[[MONTO IMPUESTO]:[MONTO IMPUESTO]])</f>
        <v>0</v>
      </c>
      <c r="H6" s="55">
        <f>SUMIF(Tabla_Debito[[MES]:[MES]],'Liquidación IVA'!H5,Tabla_Debito[[MONTO IMPUESTO]:[MONTO IMPUESTO]])</f>
        <v>0</v>
      </c>
      <c r="I6" s="55">
        <f>SUMIF(Tabla_Debito[[MES]:[MES]],'Liquidación IVA'!I5,Tabla_Debito[[MONTO IMPUESTO]:[MONTO IMPUESTO]])</f>
        <v>0</v>
      </c>
      <c r="J6" s="55">
        <f>SUMIF(Tabla_Debito[[MES]:[MES]],'Liquidación IVA'!J5,Tabla_Debito[[MONTO IMPUESTO]:[MONTO IMPUESTO]])</f>
        <v>0</v>
      </c>
      <c r="K6" s="55">
        <f>SUMIF(Tabla_Debito[[MES]:[MES]],'Liquidación IVA'!K5,Tabla_Debito[[MONTO IMPUESTO]:[MONTO IMPUESTO]])</f>
        <v>0</v>
      </c>
      <c r="L6" s="55">
        <f>SUMIF(Tabla_Debito[[MES]:[MES]],'Liquidación IVA'!L5,Tabla_Debito[[MONTO IMPUESTO]:[MONTO IMPUESTO]])</f>
        <v>0</v>
      </c>
      <c r="M6" s="55">
        <f>SUMIF(Tabla_Debito[[MES]:[MES]],'Liquidación IVA'!M5,Tabla_Debito[[MONTO IMPUESTO]:[MONTO IMPUESTO]])</f>
        <v>0</v>
      </c>
      <c r="N6" s="55">
        <f>SUMIF(Tabla_Debito[[MES]:[MES]],'Liquidación IVA'!N5,Tabla_Debito[[MONTO IMPUESTO]:[MONTO IMPUESTO]])</f>
        <v>0</v>
      </c>
    </row>
    <row r="7" spans="1:15" ht="17.5" thickBot="1" x14ac:dyDescent="0.4">
      <c r="B7" s="53" t="s">
        <v>11</v>
      </c>
      <c r="C7" s="55">
        <f>SUMIF(Tabla_Credito[[MES]:[MES]],'Liquidación IVA'!C5,Tabla_Credito[[MONTO IMPUESTO]:[MONTO IMPUESTO]])</f>
        <v>1575</v>
      </c>
      <c r="D7" s="55">
        <f>SUMIF(Tabla_Credito[[MES]:[MES]],'Liquidación IVA'!D5,Tabla_Credito[[MONTO IMPUESTO]:[MONTO IMPUESTO]])</f>
        <v>1575</v>
      </c>
      <c r="E7" s="55">
        <f>SUMIF(Tabla_Credito[[MES]:[MES]],'Liquidación IVA'!E5,Tabla_Credito[[MONTO IMPUESTO]:[MONTO IMPUESTO]])</f>
        <v>2625</v>
      </c>
      <c r="F7" s="55">
        <f>SUMIF(Tabla_Credito[[MES]:[MES]],'Liquidación IVA'!F5,Tabla_Credito[[MONTO IMPUESTO]:[MONTO IMPUESTO]])</f>
        <v>8505</v>
      </c>
      <c r="G7" s="55">
        <f>SUMIF(Tabla_Credito[[MES]:[MES]],'Liquidación IVA'!G5,Tabla_Credito[[MONTO IMPUESTO]:[MONTO IMPUESTO]])</f>
        <v>3150</v>
      </c>
      <c r="H7" s="55">
        <f>SUMIF(Tabla_Credito[[MES]:[MES]],'Liquidación IVA'!H5,Tabla_Credito[[MONTO IMPUESTO]:[MONTO IMPUESTO]])</f>
        <v>0</v>
      </c>
      <c r="I7" s="55">
        <f>SUMIF(Tabla_Credito[[MES]:[MES]],'Liquidación IVA'!I5,Tabla_Credito[[MONTO IMPUESTO]:[MONTO IMPUESTO]])</f>
        <v>0</v>
      </c>
      <c r="J7" s="55">
        <f>SUMIF(Tabla_Credito[[MES]:[MES]],'Liquidación IVA'!J5,Tabla_Credito[[MONTO IMPUESTO]:[MONTO IMPUESTO]])</f>
        <v>0</v>
      </c>
      <c r="K7" s="55">
        <f>SUMIF(Tabla_Credito[[MES]:[MES]],'Liquidación IVA'!K5,Tabla_Credito[[MONTO IMPUESTO]:[MONTO IMPUESTO]])</f>
        <v>0</v>
      </c>
      <c r="L7" s="55">
        <f>SUMIF(Tabla_Credito[[MES]:[MES]],'Liquidación IVA'!L5,Tabla_Credito[[MONTO IMPUESTO]:[MONTO IMPUESTO]])</f>
        <v>0</v>
      </c>
      <c r="M7" s="55">
        <f>SUMIF(Tabla_Credito[[MES]:[MES]],'Liquidación IVA'!M5,Tabla_Credito[[MONTO IMPUESTO]:[MONTO IMPUESTO]])</f>
        <v>0</v>
      </c>
      <c r="N7" s="55">
        <f>SUMIF(Tabla_Credito[[MES]:[MES]],'Liquidación IVA'!N5,Tabla_Credito[[MONTO IMPUESTO]:[MONTO IMPUESTO]])</f>
        <v>0</v>
      </c>
    </row>
    <row r="9" spans="1:15" ht="15" thickBot="1" x14ac:dyDescent="0.4"/>
    <row r="10" spans="1:15" ht="30.75" customHeight="1" thickBot="1" x14ac:dyDescent="0.4">
      <c r="B10" s="54" t="s">
        <v>43</v>
      </c>
      <c r="C10" s="56">
        <f>C6-C7</f>
        <v>-1365</v>
      </c>
      <c r="D10" s="56">
        <f t="shared" ref="D10:N10" si="0">D6-D7</f>
        <v>-105</v>
      </c>
      <c r="E10" s="56">
        <f t="shared" si="0"/>
        <v>29032.5</v>
      </c>
      <c r="F10" s="56">
        <f t="shared" si="0"/>
        <v>-8505</v>
      </c>
      <c r="G10" s="56">
        <f t="shared" si="0"/>
        <v>-3150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6">
        <f t="shared" si="0"/>
        <v>0</v>
      </c>
      <c r="M10" s="56">
        <f t="shared" si="0"/>
        <v>0</v>
      </c>
      <c r="N10" s="56">
        <f t="shared" si="0"/>
        <v>0</v>
      </c>
    </row>
    <row r="12" spans="1:15" ht="15" thickBot="1" x14ac:dyDescent="0.4"/>
    <row r="13" spans="1:15" ht="32.25" customHeight="1" thickBot="1" x14ac:dyDescent="0.4">
      <c r="B13" s="54" t="s">
        <v>39</v>
      </c>
      <c r="C13" s="56">
        <f>SUM(C10:N10)</f>
        <v>15907.5</v>
      </c>
    </row>
    <row r="15" spans="1:15" ht="15" thickBot="1" x14ac:dyDescent="0.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5" x14ac:dyDescent="0.3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2:14" ht="17" x14ac:dyDescent="0.35">
      <c r="B17" s="63" t="s">
        <v>42</v>
      </c>
    </row>
    <row r="18" spans="2:14" ht="17.5" thickBot="1" x14ac:dyDescent="0.4">
      <c r="C18" s="52" t="s">
        <v>26</v>
      </c>
      <c r="D18" s="52" t="s">
        <v>27</v>
      </c>
      <c r="E18" s="52" t="s">
        <v>28</v>
      </c>
      <c r="F18" s="52" t="s">
        <v>29</v>
      </c>
      <c r="G18" s="52" t="s">
        <v>30</v>
      </c>
      <c r="H18" s="52" t="s">
        <v>31</v>
      </c>
      <c r="I18" s="52" t="s">
        <v>32</v>
      </c>
      <c r="J18" s="52" t="s">
        <v>33</v>
      </c>
      <c r="K18" s="52" t="s">
        <v>34</v>
      </c>
      <c r="L18" s="52" t="s">
        <v>35</v>
      </c>
      <c r="M18" s="52" t="s">
        <v>36</v>
      </c>
      <c r="N18" s="52" t="s">
        <v>37</v>
      </c>
    </row>
    <row r="19" spans="2:14" ht="50.25" customHeight="1" thickBot="1" x14ac:dyDescent="0.4">
      <c r="B19" s="54" t="s">
        <v>40</v>
      </c>
      <c r="C19" s="55">
        <f>SUMIF(Tabla_Debito[[MES]:[MES]],'Liquidación IVA'!C18,Tabla_Debito[[TOTAL]:[TOTAL]])</f>
        <v>1210</v>
      </c>
      <c r="D19" s="55">
        <f>SUMIF(Tabla_Debito[[MES]:[MES]],'Liquidación IVA'!D18,Tabla_Debito[[TOTAL]:[TOTAL]])</f>
        <v>8470</v>
      </c>
      <c r="E19" s="55">
        <f>SUMIF(Tabla_Debito[[MES]:[MES]],'Liquidación IVA'!E18,Tabla_Debito[[TOTAL]:[TOTAL]])</f>
        <v>183157.5</v>
      </c>
      <c r="F19" s="55">
        <f>SUMIF(Tabla_Debito[[MES]:[MES]],'Liquidación IVA'!F18,Tabla_Debito[[TOTAL]:[TOTAL]])</f>
        <v>0</v>
      </c>
      <c r="G19" s="55">
        <f>SUMIF(Tabla_Debito[[MES]:[MES]],'Liquidación IVA'!G18,Tabla_Debito[[TOTAL]:[TOTAL]])</f>
        <v>0</v>
      </c>
      <c r="H19" s="55">
        <f>SUMIF(Tabla_Debito[[MES]:[MES]],'Liquidación IVA'!H18,Tabla_Debito[[TOTAL]:[TOTAL]])</f>
        <v>0</v>
      </c>
      <c r="I19" s="55">
        <f>SUMIF(Tabla_Debito[[MES]:[MES]],'Liquidación IVA'!I18,Tabla_Debito[[TOTAL]:[TOTAL]])</f>
        <v>0</v>
      </c>
      <c r="J19" s="55">
        <f>SUMIF(Tabla_Debito[[MES]:[MES]],'Liquidación IVA'!J18,Tabla_Debito[[TOTAL]:[TOTAL]])</f>
        <v>0</v>
      </c>
      <c r="K19" s="55">
        <f>SUMIF(Tabla_Debito[[MES]:[MES]],'Liquidación IVA'!K18,Tabla_Debito[[TOTAL]:[TOTAL]])</f>
        <v>0</v>
      </c>
      <c r="L19" s="55">
        <f>SUMIF(Tabla_Debito[[MES]:[MES]],'Liquidación IVA'!L18,Tabla_Debito[[TOTAL]:[TOTAL]])</f>
        <v>0</v>
      </c>
      <c r="M19" s="55">
        <f>SUMIF(Tabla_Debito[[MES]:[MES]],'Liquidación IVA'!M18,Tabla_Debito[[TOTAL]:[TOTAL]])</f>
        <v>0</v>
      </c>
      <c r="N19" s="55">
        <f>SUMIF(Tabla_Debito[[MES]:[MES]],'Liquidación IVA'!N18,Tabla_Debito[[TOTAL]:[TOTAL]])</f>
        <v>0</v>
      </c>
    </row>
    <row r="20" spans="2:14" ht="15" thickBot="1" x14ac:dyDescent="0.4"/>
    <row r="21" spans="2:14" ht="57" customHeight="1" thickBot="1" x14ac:dyDescent="0.4">
      <c r="B21" s="54" t="s">
        <v>41</v>
      </c>
      <c r="C21" s="70">
        <f>SUMIF(Tabla_Credito[[MES]:[MES]],'Liquidación IVA'!C18,Tabla_Credito[[TOTAL]:[TOTAL]])</f>
        <v>9075</v>
      </c>
      <c r="D21" s="70">
        <f>SUMIF(Tabla_Credito[[MES]:[MES]],'Liquidación IVA'!D18,Tabla_Credito[[TOTAL]:[TOTAL]])</f>
        <v>9075</v>
      </c>
      <c r="E21" s="70">
        <f>SUMIF(Tabla_Credito[[MES]:[MES]],'Liquidación IVA'!E18,Tabla_Credito[[TOTAL]:[TOTAL]])</f>
        <v>27625</v>
      </c>
      <c r="F21" s="70">
        <f>SUMIF(Tabla_Credito[[MES]:[MES]],'Liquidación IVA'!F18,Tabla_Credito[[TOTAL]:[TOTAL]])</f>
        <v>49005</v>
      </c>
      <c r="G21" s="70">
        <f>SUMIF(Tabla_Credito[[MES]:[MES]],'Liquidación IVA'!G18,Tabla_Credito[[TOTAL]:[TOTAL]])</f>
        <v>18150</v>
      </c>
      <c r="H21" s="55">
        <f>SUMIF(Tabla_Credito[[MES]:[MES]],'Liquidación IVA'!H18,Tabla_Credito[[TOTAL]:[TOTAL]])</f>
        <v>0</v>
      </c>
      <c r="I21" s="55">
        <f>SUMIF(Tabla_Credito[[MES]:[MES]],'Liquidación IVA'!I18,Tabla_Credito[[TOTAL]:[TOTAL]])</f>
        <v>0</v>
      </c>
      <c r="J21" s="55">
        <f>SUMIF(Tabla_Credito[[MES]:[MES]],'Liquidación IVA'!J18,Tabla_Credito[[TOTAL]:[TOTAL]])</f>
        <v>0</v>
      </c>
      <c r="K21" s="55">
        <f>SUMIF(Tabla_Credito[[MES]:[MES]],'Liquidación IVA'!K18,Tabla_Credito[[TOTAL]:[TOTAL]])</f>
        <v>0</v>
      </c>
      <c r="L21" s="55">
        <f>SUMIF(Tabla_Credito[[MES]:[MES]],'Liquidación IVA'!L18,Tabla_Credito[[TOTAL]:[TOTAL]])</f>
        <v>0</v>
      </c>
      <c r="M21" s="55">
        <f>SUMIF(Tabla_Credito[[MES]:[MES]],'Liquidación IVA'!M18,Tabla_Credito[[TOTAL]:[TOTAL]])</f>
        <v>0</v>
      </c>
      <c r="N21" s="55">
        <f>SUMIF(Tabla_Credito[[MES]:[MES]],'Liquidación IVA'!N18,Tabla_Credito[[TOTAL]:[TOTAL]])</f>
        <v>0</v>
      </c>
    </row>
  </sheetData>
  <conditionalFormatting sqref="C10:N1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1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A10" sqref="A10:F14"/>
    </sheetView>
  </sheetViews>
  <sheetFormatPr baseColWidth="10" defaultRowHeight="14.5" x14ac:dyDescent="0.35"/>
  <cols>
    <col min="2" max="2" width="14.7265625" bestFit="1" customWidth="1"/>
    <col min="3" max="3" width="11.81640625" bestFit="1" customWidth="1"/>
  </cols>
  <sheetData>
    <row r="1" spans="1:6" ht="15" thickBot="1" x14ac:dyDescent="0.4"/>
    <row r="2" spans="1:6" ht="19" thickBot="1" x14ac:dyDescent="0.4">
      <c r="A2" s="31">
        <v>130</v>
      </c>
      <c r="B2" s="46">
        <v>43886</v>
      </c>
      <c r="C2" s="51" t="e">
        <f>IF(B2="","",TEXT(Tabla_Debito[[#This Row],[FECHA]],"MMMM"))</f>
        <v>#VALUE!</v>
      </c>
      <c r="D2" s="48" t="s">
        <v>2</v>
      </c>
      <c r="E2" s="32">
        <v>2000</v>
      </c>
      <c r="F2" s="62">
        <v>0.21</v>
      </c>
    </row>
    <row r="3" spans="1:6" ht="19" thickBot="1" x14ac:dyDescent="0.4">
      <c r="A3" s="31">
        <v>131</v>
      </c>
      <c r="B3" s="46">
        <v>43887</v>
      </c>
      <c r="C3" s="51" t="e">
        <f>IF(B3="","",TEXT(Tabla_Debito[[#This Row],[FECHA]],"MMMM"))</f>
        <v>#VALUE!</v>
      </c>
      <c r="D3" s="48" t="s">
        <v>1</v>
      </c>
      <c r="E3" s="32">
        <v>5000</v>
      </c>
      <c r="F3" s="62">
        <v>0.21</v>
      </c>
    </row>
    <row r="4" spans="1:6" ht="19" thickBot="1" x14ac:dyDescent="0.4">
      <c r="A4" s="31">
        <v>132</v>
      </c>
      <c r="B4" s="46">
        <v>43893</v>
      </c>
      <c r="C4" s="51" t="e">
        <f>IF(B4="","",TEXT(Tabla_Debito[[#This Row],[FECHA]],"MMMM"))</f>
        <v>#VALUE!</v>
      </c>
      <c r="D4" s="48" t="s">
        <v>3</v>
      </c>
      <c r="E4" s="32">
        <v>1500</v>
      </c>
      <c r="F4" s="62">
        <v>0.105</v>
      </c>
    </row>
    <row r="5" spans="1:6" ht="19" thickBot="1" x14ac:dyDescent="0.4">
      <c r="A5" s="31">
        <v>133</v>
      </c>
      <c r="B5" s="46">
        <v>43894</v>
      </c>
      <c r="C5" s="51" t="e">
        <f>IF(B5="","",TEXT(Tabla_Debito[[#This Row],[FECHA]],"MMMM"))</f>
        <v>#VALUE!</v>
      </c>
      <c r="D5" s="48" t="s">
        <v>4</v>
      </c>
      <c r="E5" s="32">
        <v>125000</v>
      </c>
      <c r="F5" s="62">
        <v>0.21</v>
      </c>
    </row>
    <row r="6" spans="1:6" ht="19" thickBot="1" x14ac:dyDescent="0.4">
      <c r="A6" s="31">
        <v>134</v>
      </c>
      <c r="B6" s="46">
        <v>43895</v>
      </c>
      <c r="C6" s="51" t="e">
        <f>IF(B6="","",TEXT(Tabla_Debito[[#This Row],[FECHA]],"MMMM"))</f>
        <v>#VALUE!</v>
      </c>
      <c r="D6" s="48" t="s">
        <v>12</v>
      </c>
      <c r="E6" s="32">
        <v>25000</v>
      </c>
      <c r="F6" s="62">
        <v>0.21</v>
      </c>
    </row>
    <row r="9" spans="1:6" ht="15" thickBot="1" x14ac:dyDescent="0.4"/>
    <row r="10" spans="1:6" ht="19" thickBot="1" x14ac:dyDescent="0.4">
      <c r="A10" s="31">
        <v>89</v>
      </c>
      <c r="B10" s="46">
        <v>43832</v>
      </c>
      <c r="C10" s="51" t="str">
        <f>IF(B10="","",TEXT(Tabla_Credito[[#This Row],[FECHA]],"MMMM"))</f>
        <v>enero</v>
      </c>
      <c r="D10" s="48" t="s">
        <v>6</v>
      </c>
      <c r="E10" s="32">
        <v>2500</v>
      </c>
      <c r="F10" s="62">
        <v>0.21</v>
      </c>
    </row>
    <row r="11" spans="1:6" ht="19" thickBot="1" x14ac:dyDescent="0.4">
      <c r="A11" s="31">
        <v>320</v>
      </c>
      <c r="B11" s="46">
        <v>43864</v>
      </c>
      <c r="C11" s="51" t="str">
        <f>IF(B11="","",TEXT(Tabla_Credito[[#This Row],[FECHA]],"MMMM"))</f>
        <v>febrero</v>
      </c>
      <c r="D11" s="48" t="s">
        <v>7</v>
      </c>
      <c r="E11" s="32">
        <v>7500</v>
      </c>
      <c r="F11" s="62">
        <v>0.21</v>
      </c>
    </row>
    <row r="12" spans="1:6" ht="19" thickBot="1" x14ac:dyDescent="0.4">
      <c r="A12" s="31">
        <v>1288</v>
      </c>
      <c r="B12" s="46">
        <v>43893</v>
      </c>
      <c r="C12" s="51" t="str">
        <f>IF(B12="","",TEXT(Tabla_Credito[[#This Row],[FECHA]],"MMMM"))</f>
        <v>marzo</v>
      </c>
      <c r="D12" s="48" t="s">
        <v>8</v>
      </c>
      <c r="E12" s="32">
        <v>25000</v>
      </c>
      <c r="F12" s="62">
        <v>0.105</v>
      </c>
    </row>
    <row r="13" spans="1:6" ht="19" thickBot="1" x14ac:dyDescent="0.4">
      <c r="A13" s="31">
        <v>500</v>
      </c>
      <c r="B13" s="46">
        <v>43926</v>
      </c>
      <c r="C13" s="51" t="str">
        <f>IF(B13="","",TEXT(Tabla_Credito[[#This Row],[FECHA]],"MMMM"))</f>
        <v>abril</v>
      </c>
      <c r="D13" s="48" t="s">
        <v>9</v>
      </c>
      <c r="E13" s="32">
        <v>40500</v>
      </c>
      <c r="F13" s="62">
        <v>0.21</v>
      </c>
    </row>
    <row r="14" spans="1:6" ht="19" thickBot="1" x14ac:dyDescent="0.4">
      <c r="A14" s="31">
        <v>122</v>
      </c>
      <c r="B14" s="46">
        <v>43957</v>
      </c>
      <c r="C14" s="51" t="str">
        <f>IF(B14="","",TEXT(Tabla_Credito[[#This Row],[FECHA]],"MMMM"))</f>
        <v>mayo</v>
      </c>
      <c r="D14" s="48" t="s">
        <v>13</v>
      </c>
      <c r="E14" s="32">
        <v>15000</v>
      </c>
      <c r="F14" s="62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- AYUDA -</vt:lpstr>
      <vt:lpstr>IVA Débito Fiscal</vt:lpstr>
      <vt:lpstr>IVA Crédito Fiscal</vt:lpstr>
      <vt:lpstr>Liquidación 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ASUS</cp:lastModifiedBy>
  <dcterms:created xsi:type="dcterms:W3CDTF">2013-06-22T22:07:14Z</dcterms:created>
  <dcterms:modified xsi:type="dcterms:W3CDTF">2021-11-19T20:49:13Z</dcterms:modified>
</cp:coreProperties>
</file>